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0100" windowHeight="9276" activeTab="1"/>
  </bookViews>
  <sheets>
    <sheet name="список" sheetId="2" r:id="rId1"/>
    <sheet name="Анализ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0" hidden="1">список!$A$1:$S$394</definedName>
  </definedNames>
  <calcPr calcId="145621"/>
</workbook>
</file>

<file path=xl/calcChain.xml><?xml version="1.0" encoding="utf-8"?>
<calcChain xmlns="http://schemas.openxmlformats.org/spreadsheetml/2006/main">
  <c r="F6" i="3" l="1"/>
  <c r="Q390" i="2" l="1"/>
  <c r="R390" i="2"/>
  <c r="Q391" i="2"/>
  <c r="R391" i="2"/>
  <c r="N390" i="2"/>
  <c r="O390" i="2"/>
  <c r="N391" i="2"/>
  <c r="O391" i="2"/>
  <c r="M391" i="2"/>
  <c r="M390" i="2"/>
  <c r="Q380" i="2"/>
  <c r="R380" i="2"/>
  <c r="N380" i="2"/>
  <c r="O380" i="2"/>
  <c r="M380" i="2"/>
  <c r="Q377" i="2"/>
  <c r="R377" i="2"/>
  <c r="O377" i="2"/>
  <c r="N377" i="2"/>
  <c r="M377" i="2"/>
  <c r="R165" i="2" l="1"/>
  <c r="R166" i="2"/>
  <c r="R167" i="2"/>
  <c r="R168" i="2"/>
  <c r="R169" i="2"/>
  <c r="R170" i="2"/>
  <c r="Q165" i="2"/>
  <c r="Q166" i="2"/>
  <c r="Q167" i="2"/>
  <c r="Q168" i="2"/>
  <c r="Q169" i="2"/>
  <c r="Q170" i="2"/>
  <c r="Q162" i="2"/>
  <c r="R162" i="2"/>
  <c r="Q163" i="2"/>
  <c r="R163" i="2"/>
  <c r="Q164" i="2"/>
  <c r="R164" i="2"/>
  <c r="N162" i="2"/>
  <c r="O162" i="2"/>
  <c r="N163" i="2"/>
  <c r="O163" i="2"/>
  <c r="N164" i="2"/>
  <c r="O164" i="2"/>
  <c r="N165" i="2"/>
  <c r="O165" i="2"/>
  <c r="N166" i="2"/>
  <c r="O166" i="2"/>
  <c r="N167" i="2"/>
  <c r="O167" i="2"/>
  <c r="N168" i="2"/>
  <c r="O168" i="2"/>
  <c r="N169" i="2"/>
  <c r="O169" i="2"/>
  <c r="N170" i="2"/>
  <c r="O170" i="2"/>
  <c r="M166" i="2"/>
  <c r="M167" i="2"/>
  <c r="M168" i="2"/>
  <c r="M169" i="2"/>
  <c r="M170" i="2"/>
  <c r="M165" i="2"/>
  <c r="M163" i="2"/>
  <c r="M164" i="2"/>
  <c r="M162" i="2"/>
  <c r="Q2" i="2" l="1"/>
  <c r="R2" i="2"/>
  <c r="Q3" i="2"/>
  <c r="R3" i="2"/>
  <c r="Q4" i="2"/>
  <c r="R4" i="2"/>
  <c r="Q5" i="2"/>
  <c r="R5" i="2"/>
  <c r="Q6" i="2"/>
  <c r="R6" i="2"/>
  <c r="Q7" i="2"/>
  <c r="R7" i="2"/>
  <c r="Q8" i="2"/>
  <c r="R8" i="2"/>
  <c r="Q9" i="2"/>
  <c r="R9" i="2"/>
  <c r="Q10" i="2"/>
  <c r="R10" i="2"/>
  <c r="Q11" i="2"/>
  <c r="R11" i="2"/>
  <c r="Q12" i="2"/>
  <c r="R12" i="2"/>
  <c r="Q13" i="2"/>
  <c r="R13" i="2"/>
  <c r="Q14" i="2"/>
  <c r="R14" i="2"/>
  <c r="Q15" i="2"/>
  <c r="R15" i="2"/>
  <c r="Q16" i="2"/>
  <c r="R16" i="2"/>
  <c r="Q17" i="2"/>
  <c r="R17" i="2"/>
  <c r="Q18" i="2"/>
  <c r="R18" i="2"/>
  <c r="Q19" i="2"/>
  <c r="R19" i="2"/>
  <c r="Q20" i="2"/>
  <c r="R20" i="2"/>
  <c r="Q21" i="2"/>
  <c r="R21" i="2"/>
  <c r="Q22" i="2"/>
  <c r="R22" i="2"/>
  <c r="Q23" i="2"/>
  <c r="R23" i="2"/>
  <c r="Q24" i="2"/>
  <c r="R24" i="2"/>
  <c r="Q25" i="2"/>
  <c r="R25" i="2"/>
  <c r="Q26" i="2"/>
  <c r="R26" i="2"/>
  <c r="Q27" i="2"/>
  <c r="R27" i="2"/>
  <c r="Q28" i="2"/>
  <c r="R28" i="2"/>
  <c r="Q29" i="2"/>
  <c r="R29" i="2"/>
  <c r="Q30" i="2"/>
  <c r="R30" i="2"/>
  <c r="Q31" i="2"/>
  <c r="R31" i="2"/>
  <c r="Q32" i="2"/>
  <c r="R32" i="2"/>
  <c r="Q33" i="2"/>
  <c r="R33" i="2"/>
  <c r="Q34" i="2"/>
  <c r="R34" i="2"/>
  <c r="Q35" i="2"/>
  <c r="R35" i="2"/>
  <c r="Q36" i="2"/>
  <c r="R36" i="2"/>
  <c r="Q37" i="2"/>
  <c r="R37" i="2"/>
  <c r="Q38" i="2"/>
  <c r="R38" i="2"/>
  <c r="Q39" i="2"/>
  <c r="R39" i="2"/>
  <c r="Q40" i="2"/>
  <c r="R40" i="2"/>
  <c r="Q41" i="2"/>
  <c r="R41" i="2"/>
  <c r="Q42" i="2"/>
  <c r="R42" i="2"/>
  <c r="Q43" i="2"/>
  <c r="R43" i="2"/>
  <c r="Q44" i="2"/>
  <c r="R44" i="2"/>
  <c r="Q45" i="2"/>
  <c r="R45" i="2"/>
  <c r="Q46" i="2"/>
  <c r="R46" i="2"/>
  <c r="Q47" i="2"/>
  <c r="R47" i="2"/>
  <c r="Q48" i="2"/>
  <c r="R48" i="2"/>
  <c r="Q49" i="2"/>
  <c r="R49" i="2"/>
  <c r="Q50" i="2"/>
  <c r="R50" i="2"/>
  <c r="Q51" i="2"/>
  <c r="R51" i="2"/>
  <c r="Q52" i="2"/>
  <c r="R52" i="2"/>
  <c r="Q53" i="2"/>
  <c r="R53" i="2"/>
  <c r="Q54" i="2"/>
  <c r="R54" i="2"/>
  <c r="Q55" i="2"/>
  <c r="R55" i="2"/>
  <c r="Q56" i="2"/>
  <c r="R56" i="2"/>
  <c r="Q57" i="2"/>
  <c r="R57" i="2"/>
  <c r="Q58" i="2"/>
  <c r="R58" i="2"/>
  <c r="Q59" i="2"/>
  <c r="R59" i="2"/>
  <c r="Q60" i="2"/>
  <c r="R60" i="2"/>
  <c r="Q61" i="2"/>
  <c r="R61" i="2"/>
  <c r="Q62" i="2"/>
  <c r="R62" i="2"/>
  <c r="Q63" i="2"/>
  <c r="R63" i="2"/>
  <c r="Q64" i="2"/>
  <c r="R64" i="2"/>
  <c r="Q65" i="2"/>
  <c r="R65" i="2"/>
  <c r="Q66" i="2"/>
  <c r="R66" i="2"/>
  <c r="Q67" i="2"/>
  <c r="R67" i="2"/>
  <c r="Q102" i="2"/>
  <c r="R102" i="2"/>
  <c r="Q103" i="2"/>
  <c r="R103" i="2"/>
  <c r="Q104" i="2"/>
  <c r="R104" i="2"/>
  <c r="Q105" i="2"/>
  <c r="R105" i="2"/>
  <c r="Q106" i="2"/>
  <c r="R106" i="2"/>
  <c r="Q107" i="2"/>
  <c r="R107" i="2"/>
  <c r="Q108" i="2"/>
  <c r="R108" i="2"/>
  <c r="Q109" i="2"/>
  <c r="R109" i="2"/>
  <c r="Q110" i="2"/>
  <c r="R110" i="2"/>
  <c r="Q111" i="2"/>
  <c r="R111" i="2"/>
  <c r="Q112" i="2"/>
  <c r="R112" i="2"/>
  <c r="Q113" i="2"/>
  <c r="R113" i="2"/>
  <c r="Q114" i="2"/>
  <c r="R114" i="2"/>
  <c r="Q115" i="2"/>
  <c r="R115" i="2"/>
  <c r="Q116" i="2"/>
  <c r="R116" i="2"/>
  <c r="Q117" i="2"/>
  <c r="R117" i="2"/>
  <c r="Q118" i="2"/>
  <c r="R118" i="2"/>
  <c r="Q119" i="2"/>
  <c r="R119" i="2"/>
  <c r="Q120" i="2"/>
  <c r="R120" i="2"/>
  <c r="Q121" i="2"/>
  <c r="R121" i="2"/>
  <c r="Q122" i="2"/>
  <c r="R122" i="2"/>
  <c r="Q123" i="2"/>
  <c r="R123" i="2"/>
  <c r="Q124" i="2"/>
  <c r="R124" i="2"/>
  <c r="Q125" i="2"/>
  <c r="R125" i="2"/>
  <c r="Q126" i="2"/>
  <c r="R126" i="2"/>
  <c r="Q127" i="2"/>
  <c r="R127" i="2"/>
  <c r="Q128" i="2"/>
  <c r="R128" i="2"/>
  <c r="Q129" i="2"/>
  <c r="R129" i="2"/>
  <c r="Q130" i="2"/>
  <c r="R130" i="2"/>
  <c r="Q131" i="2"/>
  <c r="R131" i="2"/>
  <c r="Q132" i="2"/>
  <c r="R132" i="2"/>
  <c r="Q133" i="2"/>
  <c r="R133" i="2"/>
  <c r="Q134" i="2"/>
  <c r="R134" i="2"/>
  <c r="Q135" i="2"/>
  <c r="R135" i="2"/>
  <c r="Q136" i="2"/>
  <c r="R136" i="2"/>
  <c r="Q137" i="2"/>
  <c r="R137" i="2"/>
  <c r="Q138" i="2"/>
  <c r="R138" i="2"/>
  <c r="Q139" i="2"/>
  <c r="R139" i="2"/>
  <c r="Q140" i="2"/>
  <c r="R140" i="2"/>
  <c r="Q141" i="2"/>
  <c r="R141" i="2"/>
  <c r="Q142" i="2"/>
  <c r="R142" i="2"/>
  <c r="Q143" i="2"/>
  <c r="R143" i="2"/>
  <c r="Q144" i="2"/>
  <c r="R144" i="2"/>
  <c r="Q145" i="2"/>
  <c r="R145" i="2"/>
  <c r="Q146" i="2"/>
  <c r="R146" i="2"/>
  <c r="Q147" i="2"/>
  <c r="R147" i="2"/>
  <c r="Q148" i="2"/>
  <c r="R148" i="2"/>
  <c r="Q149" i="2"/>
  <c r="R149" i="2"/>
  <c r="Q150" i="2"/>
  <c r="R150" i="2"/>
  <c r="Q151" i="2"/>
  <c r="R151" i="2"/>
  <c r="Q152" i="2"/>
  <c r="R152" i="2"/>
  <c r="Q153" i="2"/>
  <c r="R153" i="2"/>
  <c r="Q154" i="2"/>
  <c r="R154" i="2"/>
  <c r="Q155" i="2"/>
  <c r="R155" i="2"/>
  <c r="Q156" i="2"/>
  <c r="R156" i="2"/>
  <c r="Q157" i="2"/>
  <c r="R157" i="2"/>
  <c r="Q158" i="2"/>
  <c r="R158" i="2"/>
  <c r="Q159" i="2"/>
  <c r="R159" i="2"/>
  <c r="Q160" i="2"/>
  <c r="R160" i="2"/>
  <c r="Q161" i="2"/>
  <c r="R161" i="2"/>
  <c r="Q171" i="2"/>
  <c r="R171" i="2"/>
  <c r="Q172" i="2"/>
  <c r="R172" i="2"/>
  <c r="Q173" i="2"/>
  <c r="R173" i="2"/>
  <c r="Q174" i="2"/>
  <c r="R174" i="2"/>
  <c r="Q175" i="2"/>
  <c r="R175" i="2"/>
  <c r="Q176" i="2"/>
  <c r="R176" i="2"/>
  <c r="Q177" i="2"/>
  <c r="R177" i="2"/>
  <c r="Q178" i="2"/>
  <c r="R178" i="2"/>
  <c r="Q179" i="2"/>
  <c r="R179" i="2"/>
  <c r="Q180" i="2"/>
  <c r="R180" i="2"/>
  <c r="Q181" i="2"/>
  <c r="R181" i="2"/>
  <c r="Q182" i="2"/>
  <c r="R182" i="2"/>
  <c r="Q183" i="2"/>
  <c r="R183" i="2"/>
  <c r="Q184" i="2"/>
  <c r="R184" i="2"/>
  <c r="Q185" i="2"/>
  <c r="R185" i="2"/>
  <c r="Q186" i="2"/>
  <c r="R186" i="2"/>
  <c r="Q187" i="2"/>
  <c r="R187" i="2"/>
  <c r="Q188" i="2"/>
  <c r="R188" i="2"/>
  <c r="Q189" i="2"/>
  <c r="R189" i="2"/>
  <c r="Q190" i="2"/>
  <c r="R190" i="2"/>
  <c r="Q191" i="2"/>
  <c r="R191" i="2"/>
  <c r="Q192" i="2"/>
  <c r="R192" i="2"/>
  <c r="Q193" i="2"/>
  <c r="R193" i="2"/>
  <c r="Q194" i="2"/>
  <c r="R194" i="2"/>
  <c r="Q195" i="2"/>
  <c r="R195" i="2"/>
  <c r="Q196" i="2"/>
  <c r="R196" i="2"/>
  <c r="Q197" i="2"/>
  <c r="R197" i="2"/>
  <c r="Q198" i="2"/>
  <c r="R198" i="2"/>
  <c r="Q199" i="2"/>
  <c r="R199" i="2"/>
  <c r="Q200" i="2"/>
  <c r="R200" i="2"/>
  <c r="Q201" i="2"/>
  <c r="R201" i="2"/>
  <c r="Q202" i="2"/>
  <c r="R202" i="2"/>
  <c r="Q203" i="2"/>
  <c r="R203" i="2"/>
  <c r="Q204" i="2"/>
  <c r="R204" i="2"/>
  <c r="Q205" i="2"/>
  <c r="R205" i="2"/>
  <c r="Q206" i="2"/>
  <c r="R206" i="2"/>
  <c r="Q207" i="2"/>
  <c r="R207" i="2"/>
  <c r="Q208" i="2"/>
  <c r="R208" i="2"/>
  <c r="Q209" i="2"/>
  <c r="R209" i="2"/>
  <c r="Q213" i="2"/>
  <c r="R213" i="2"/>
  <c r="Q216" i="2"/>
  <c r="R216" i="2"/>
  <c r="Q217" i="2"/>
  <c r="R217" i="2"/>
  <c r="Q218" i="2"/>
  <c r="R218" i="2"/>
  <c r="Q219" i="2"/>
  <c r="R219" i="2"/>
  <c r="Q220" i="2"/>
  <c r="R220" i="2"/>
  <c r="Q221" i="2"/>
  <c r="R221" i="2"/>
  <c r="Q222" i="2"/>
  <c r="R222" i="2"/>
  <c r="Q223" i="2"/>
  <c r="R223" i="2"/>
  <c r="Q224" i="2"/>
  <c r="R224" i="2"/>
  <c r="Q225" i="2"/>
  <c r="R225" i="2"/>
  <c r="Q226" i="2"/>
  <c r="R226" i="2"/>
  <c r="Q227" i="2"/>
  <c r="R227" i="2"/>
  <c r="Q228" i="2"/>
  <c r="R228" i="2"/>
  <c r="Q229" i="2"/>
  <c r="R229" i="2"/>
  <c r="Q230" i="2"/>
  <c r="R230" i="2"/>
  <c r="Q231" i="2"/>
  <c r="R231" i="2"/>
  <c r="Q232" i="2"/>
  <c r="R232" i="2"/>
  <c r="Q233" i="2"/>
  <c r="R233" i="2"/>
  <c r="Q234" i="2"/>
  <c r="R234" i="2"/>
  <c r="Q235" i="2"/>
  <c r="R235" i="2"/>
  <c r="Q236" i="2"/>
  <c r="R236" i="2"/>
  <c r="Q237" i="2"/>
  <c r="R237" i="2"/>
  <c r="Q238" i="2"/>
  <c r="R238" i="2"/>
  <c r="Q239" i="2"/>
  <c r="R239" i="2"/>
  <c r="Q240" i="2"/>
  <c r="R240" i="2"/>
  <c r="Q241" i="2"/>
  <c r="R241" i="2"/>
  <c r="Q242" i="2"/>
  <c r="R242" i="2"/>
  <c r="Q243" i="2"/>
  <c r="R243" i="2"/>
  <c r="Q244" i="2"/>
  <c r="R244" i="2"/>
  <c r="Q245" i="2"/>
  <c r="R245" i="2"/>
  <c r="Q277" i="2"/>
  <c r="R277" i="2"/>
  <c r="Q378" i="2"/>
  <c r="R378" i="2"/>
  <c r="Q379" i="2"/>
  <c r="R379" i="2"/>
  <c r="Q381" i="2"/>
  <c r="R381" i="2"/>
  <c r="Q382" i="2"/>
  <c r="R382" i="2"/>
  <c r="Q383" i="2"/>
  <c r="R383" i="2"/>
  <c r="Q384" i="2"/>
  <c r="R384" i="2"/>
  <c r="Q385" i="2"/>
  <c r="R385" i="2"/>
  <c r="Q386" i="2"/>
  <c r="R386" i="2"/>
  <c r="Q387" i="2"/>
  <c r="R387" i="2"/>
  <c r="Q388" i="2"/>
  <c r="R388" i="2"/>
  <c r="Q389" i="2"/>
  <c r="R389" i="2"/>
  <c r="Q392" i="2"/>
  <c r="R392" i="2"/>
  <c r="Q394" i="2"/>
  <c r="R394" i="2"/>
  <c r="P34" i="2" l="1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O2" i="2" l="1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3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77" i="2"/>
  <c r="O378" i="2"/>
  <c r="O379" i="2"/>
  <c r="O381" i="2"/>
  <c r="O382" i="2"/>
  <c r="O383" i="2"/>
  <c r="O384" i="2"/>
  <c r="O385" i="2"/>
  <c r="O386" i="2"/>
  <c r="O387" i="2"/>
  <c r="O388" i="2"/>
  <c r="O389" i="2"/>
  <c r="O392" i="2"/>
  <c r="O394" i="2"/>
  <c r="N2" i="2" l="1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3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77" i="2"/>
  <c r="N378" i="2"/>
  <c r="N379" i="2"/>
  <c r="N381" i="2"/>
  <c r="N382" i="2"/>
  <c r="N383" i="2"/>
  <c r="N384" i="2"/>
  <c r="N385" i="2"/>
  <c r="N386" i="2"/>
  <c r="N387" i="2"/>
  <c r="N388" i="2"/>
  <c r="N389" i="2"/>
  <c r="N392" i="2"/>
  <c r="N394" i="2"/>
  <c r="M384" i="2"/>
  <c r="M385" i="2"/>
  <c r="M386" i="2"/>
  <c r="M387" i="2"/>
  <c r="M388" i="2"/>
  <c r="M389" i="2"/>
  <c r="M383" i="2"/>
  <c r="M382" i="2"/>
  <c r="M381" i="2"/>
  <c r="M379" i="2"/>
  <c r="M378" i="2"/>
  <c r="M277" i="2" l="1"/>
  <c r="M392" i="2"/>
  <c r="M394" i="2" l="1"/>
  <c r="M238" i="2"/>
  <c r="M239" i="2"/>
  <c r="M240" i="2"/>
  <c r="M241" i="2"/>
  <c r="M242" i="2"/>
  <c r="M243" i="2"/>
  <c r="M244" i="2"/>
  <c r="M245" i="2"/>
  <c r="M237" i="2"/>
  <c r="M213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16" i="2"/>
  <c r="M209" i="2" l="1"/>
  <c r="M208" i="2"/>
  <c r="M197" i="2"/>
  <c r="M198" i="2"/>
  <c r="M199" i="2"/>
  <c r="M200" i="2"/>
  <c r="M201" i="2"/>
  <c r="M202" i="2"/>
  <c r="M203" i="2"/>
  <c r="M204" i="2"/>
  <c r="M205" i="2"/>
  <c r="M206" i="2"/>
  <c r="M207" i="2"/>
  <c r="M196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80" i="2"/>
  <c r="M172" i="2"/>
  <c r="M173" i="2"/>
  <c r="M174" i="2"/>
  <c r="M175" i="2"/>
  <c r="M176" i="2"/>
  <c r="M177" i="2"/>
  <c r="M178" i="2"/>
  <c r="M179" i="2"/>
  <c r="M171" i="2"/>
  <c r="M160" i="2" l="1"/>
  <c r="M161" i="2"/>
  <c r="M159" i="2"/>
  <c r="M151" i="2"/>
  <c r="M152" i="2"/>
  <c r="M153" i="2"/>
  <c r="M154" i="2"/>
  <c r="M155" i="2"/>
  <c r="M156" i="2"/>
  <c r="M157" i="2"/>
  <c r="M158" i="2"/>
  <c r="M150" i="2"/>
  <c r="M146" i="2"/>
  <c r="M147" i="2"/>
  <c r="M148" i="2"/>
  <c r="M149" i="2"/>
  <c r="M145" i="2"/>
  <c r="M144" i="2" l="1"/>
  <c r="M142" i="2"/>
  <c r="M143" i="2"/>
  <c r="M138" i="2"/>
  <c r="M139" i="2"/>
  <c r="M140" i="2"/>
  <c r="M141" i="2"/>
  <c r="M137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24" i="2"/>
  <c r="M121" i="2"/>
  <c r="M122" i="2"/>
  <c r="M123" i="2"/>
  <c r="M120" i="2"/>
  <c r="M118" i="2" l="1"/>
  <c r="M119" i="2"/>
  <c r="M117" i="2"/>
  <c r="M116" i="2"/>
  <c r="M115" i="2"/>
  <c r="M109" i="2"/>
  <c r="M110" i="2"/>
  <c r="M111" i="2"/>
  <c r="M112" i="2"/>
  <c r="M113" i="2"/>
  <c r="M114" i="2"/>
  <c r="M108" i="2"/>
  <c r="M105" i="2"/>
  <c r="M106" i="2"/>
  <c r="M107" i="2"/>
  <c r="M104" i="2"/>
  <c r="M103" i="2"/>
  <c r="M102" i="2"/>
  <c r="M67" i="2"/>
  <c r="M59" i="2" l="1"/>
  <c r="M60" i="2"/>
  <c r="M61" i="2"/>
  <c r="M58" i="2"/>
  <c r="M53" i="2"/>
  <c r="M54" i="2"/>
  <c r="M55" i="2"/>
  <c r="M56" i="2"/>
  <c r="M57" i="2"/>
  <c r="M52" i="2"/>
  <c r="M34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35" i="2"/>
  <c r="M63" i="2"/>
  <c r="M64" i="2"/>
  <c r="M65" i="2"/>
  <c r="M66" i="2"/>
  <c r="M62" i="2"/>
  <c r="M32" i="2" l="1"/>
  <c r="M33" i="2"/>
  <c r="M31" i="2"/>
  <c r="M29" i="2"/>
  <c r="M30" i="2"/>
  <c r="M28" i="2"/>
  <c r="M20" i="2"/>
  <c r="M21" i="2"/>
  <c r="M22" i="2"/>
  <c r="M23" i="2"/>
  <c r="M24" i="2"/>
  <c r="M25" i="2"/>
  <c r="M26" i="2"/>
  <c r="M27" i="2"/>
  <c r="M19" i="2"/>
  <c r="M3" i="2"/>
  <c r="M2" i="2"/>
  <c r="M18" i="2"/>
  <c r="M17" i="2"/>
  <c r="M16" i="2"/>
  <c r="M15" i="2"/>
  <c r="M14" i="2"/>
  <c r="M13" i="2"/>
  <c r="M12" i="2"/>
  <c r="M11" i="2"/>
  <c r="M10" i="2"/>
  <c r="M5" i="2"/>
  <c r="M6" i="2"/>
  <c r="M7" i="2"/>
  <c r="M8" i="2"/>
  <c r="M9" i="2"/>
  <c r="M4" i="2"/>
  <c r="C25" i="3" l="1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24" i="3"/>
  <c r="C10" i="3"/>
  <c r="C11" i="3"/>
  <c r="C12" i="3"/>
  <c r="C13" i="3"/>
  <c r="C14" i="3"/>
  <c r="C15" i="3"/>
  <c r="C16" i="3"/>
  <c r="C17" i="3"/>
  <c r="C18" i="3"/>
  <c r="C19" i="3"/>
  <c r="C20" i="3"/>
  <c r="C9" i="3"/>
  <c r="C4" i="3"/>
  <c r="C5" i="3"/>
  <c r="C3" i="3"/>
  <c r="A33" i="3" l="1"/>
  <c r="A34" i="3"/>
  <c r="A35" i="3"/>
  <c r="A36" i="3" s="1"/>
  <c r="A37" i="3" s="1"/>
  <c r="A25" i="3" l="1"/>
  <c r="A26" i="3" s="1"/>
  <c r="A27" i="3" s="1"/>
  <c r="C6" i="3" l="1"/>
  <c r="A28" i="3"/>
  <c r="A29" i="3" s="1"/>
  <c r="A30" i="3" s="1"/>
  <c r="D5" i="3" l="1"/>
  <c r="G6" i="3"/>
  <c r="A31" i="3"/>
  <c r="A32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D3" i="3"/>
  <c r="D4" i="3"/>
  <c r="C21" i="3"/>
  <c r="D21" i="3" s="1"/>
  <c r="C59" i="3"/>
  <c r="D33" i="3" s="1"/>
  <c r="D56" i="3" l="1"/>
  <c r="D25" i="3"/>
  <c r="D31" i="3"/>
  <c r="D55" i="3"/>
  <c r="A48" i="3"/>
  <c r="A49" i="3" s="1"/>
  <c r="A50" i="3" s="1"/>
  <c r="A51" i="3" s="1"/>
  <c r="A52" i="3" s="1"/>
  <c r="A53" i="3" s="1"/>
  <c r="A54" i="3" s="1"/>
  <c r="D20" i="3"/>
  <c r="D34" i="3"/>
  <c r="D49" i="3"/>
  <c r="D48" i="3"/>
  <c r="D42" i="3"/>
  <c r="D36" i="3"/>
  <c r="D28" i="3"/>
  <c r="D40" i="3"/>
  <c r="D38" i="3"/>
  <c r="D27" i="3"/>
  <c r="D32" i="3"/>
  <c r="D37" i="3"/>
  <c r="D41" i="3"/>
  <c r="D46" i="3"/>
  <c r="D51" i="3"/>
  <c r="D57" i="3"/>
  <c r="D29" i="3"/>
  <c r="D35" i="3"/>
  <c r="D39" i="3"/>
  <c r="D44" i="3"/>
  <c r="D53" i="3"/>
  <c r="D24" i="3"/>
  <c r="D54" i="3"/>
  <c r="D26" i="3"/>
  <c r="D45" i="3"/>
  <c r="D47" i="3"/>
  <c r="D43" i="3"/>
  <c r="D30" i="3"/>
  <c r="D50" i="3"/>
  <c r="D52" i="3"/>
  <c r="D58" i="3"/>
  <c r="D10" i="3"/>
  <c r="D19" i="3"/>
  <c r="D14" i="3"/>
  <c r="D17" i="3"/>
  <c r="D16" i="3"/>
  <c r="D18" i="3"/>
  <c r="D11" i="3"/>
  <c r="D13" i="3"/>
  <c r="D12" i="3"/>
  <c r="D15" i="3"/>
  <c r="D9" i="3"/>
  <c r="A55" i="3" l="1"/>
  <c r="A56" i="3" s="1"/>
  <c r="A57" i="3" s="1"/>
  <c r="A58" i="3" s="1"/>
  <c r="P118" i="2" l="1"/>
  <c r="P119" i="2"/>
  <c r="P117" i="2"/>
  <c r="P116" i="2" l="1"/>
  <c r="P115" i="2"/>
  <c r="P112" i="2" l="1"/>
  <c r="P113" i="2"/>
  <c r="P110" i="2"/>
  <c r="P111" i="2"/>
  <c r="P109" i="2"/>
  <c r="P108" i="2"/>
  <c r="P392" i="2"/>
  <c r="P114" i="2"/>
  <c r="P105" i="2" l="1"/>
  <c r="P106" i="2"/>
  <c r="P104" i="2"/>
  <c r="P107" i="2"/>
  <c r="P102" i="2" l="1"/>
  <c r="P103" i="2"/>
  <c r="P391" i="2" l="1"/>
  <c r="P390" i="2"/>
  <c r="P388" i="2" l="1"/>
  <c r="P384" i="2"/>
  <c r="P386" i="2"/>
  <c r="P389" i="2"/>
  <c r="P383" i="2"/>
  <c r="P387" i="2"/>
  <c r="P385" i="2"/>
  <c r="P377" i="2" l="1"/>
  <c r="P380" i="2"/>
  <c r="P382" i="2" l="1"/>
  <c r="P379" i="2"/>
  <c r="P378" i="2"/>
  <c r="P381" i="2"/>
  <c r="N285" i="2" l="1"/>
  <c r="R288" i="2" l="1"/>
  <c r="N288" i="2"/>
  <c r="Q288" i="2"/>
  <c r="M288" i="2"/>
  <c r="M291" i="2"/>
  <c r="N291" i="2"/>
  <c r="Q291" i="2"/>
  <c r="R291" i="2"/>
  <c r="Q287" i="2"/>
  <c r="M287" i="2"/>
  <c r="R287" i="2"/>
  <c r="N287" i="2"/>
  <c r="R283" i="2"/>
  <c r="M283" i="2"/>
  <c r="N283" i="2"/>
  <c r="Q283" i="2"/>
  <c r="R279" i="2"/>
  <c r="M279" i="2"/>
  <c r="Q279" i="2"/>
  <c r="N279" i="2"/>
  <c r="Q292" i="2"/>
  <c r="M292" i="2"/>
  <c r="N292" i="2"/>
  <c r="R292" i="2"/>
  <c r="R280" i="2"/>
  <c r="Q280" i="2"/>
  <c r="M280" i="2"/>
  <c r="N280" i="2"/>
  <c r="R278" i="2"/>
  <c r="M278" i="2"/>
  <c r="Q278" i="2"/>
  <c r="N278" i="2"/>
  <c r="R290" i="2"/>
  <c r="M290" i="2"/>
  <c r="N290" i="2"/>
  <c r="Q290" i="2"/>
  <c r="Q286" i="2"/>
  <c r="M286" i="2"/>
  <c r="R286" i="2"/>
  <c r="N286" i="2"/>
  <c r="M282" i="2"/>
  <c r="R282" i="2"/>
  <c r="Q282" i="2"/>
  <c r="N282" i="2"/>
  <c r="N284" i="2"/>
  <c r="M284" i="2"/>
  <c r="R284" i="2"/>
  <c r="Q284" i="2"/>
  <c r="M293" i="2"/>
  <c r="Q293" i="2"/>
  <c r="R293" i="2"/>
  <c r="N293" i="2"/>
  <c r="M289" i="2"/>
  <c r="R289" i="2"/>
  <c r="N289" i="2"/>
  <c r="Q289" i="2"/>
  <c r="Q285" i="2"/>
  <c r="M285" i="2"/>
  <c r="R285" i="2"/>
  <c r="R281" i="2"/>
  <c r="Q281" i="2"/>
  <c r="M281" i="2"/>
  <c r="N281" i="2"/>
  <c r="O293" i="2" l="1"/>
  <c r="O282" i="2"/>
  <c r="O286" i="2"/>
  <c r="O278" i="2"/>
  <c r="O280" i="2"/>
  <c r="O279" i="2"/>
  <c r="O287" i="2"/>
  <c r="O281" i="2"/>
  <c r="O289" i="2"/>
  <c r="O290" i="2"/>
  <c r="O292" i="2"/>
  <c r="O283" i="2"/>
  <c r="O291" i="2"/>
  <c r="O288" i="2"/>
  <c r="O285" i="2"/>
  <c r="O284" i="2"/>
  <c r="Q376" i="2" l="1"/>
  <c r="R376" i="2"/>
  <c r="Q375" i="2"/>
  <c r="R375" i="2"/>
  <c r="Q371" i="2"/>
  <c r="R371" i="2"/>
  <c r="R374" i="2"/>
  <c r="Q374" i="2"/>
  <c r="R372" i="2"/>
  <c r="Q372" i="2"/>
  <c r="Q373" i="2"/>
  <c r="R373" i="2"/>
  <c r="R363" i="2"/>
  <c r="Q363" i="2"/>
  <c r="Q370" i="2"/>
  <c r="R370" i="2"/>
  <c r="R366" i="2"/>
  <c r="Q366" i="2"/>
  <c r="Q362" i="2"/>
  <c r="R362" i="2"/>
  <c r="R358" i="2"/>
  <c r="Q358" i="2"/>
  <c r="Q357" i="2"/>
  <c r="R357" i="2"/>
  <c r="Q359" i="2"/>
  <c r="R359" i="2"/>
  <c r="R369" i="2"/>
  <c r="Q369" i="2"/>
  <c r="R365" i="2"/>
  <c r="Q365" i="2"/>
  <c r="R361" i="2"/>
  <c r="Q361" i="2"/>
  <c r="R367" i="2"/>
  <c r="Q367" i="2"/>
  <c r="R368" i="2"/>
  <c r="Q368" i="2"/>
  <c r="Q364" i="2"/>
  <c r="R364" i="2"/>
  <c r="Q360" i="2"/>
  <c r="R360" i="2"/>
  <c r="Q340" i="2"/>
  <c r="R340" i="2"/>
  <c r="Q339" i="2"/>
  <c r="R339" i="2"/>
  <c r="R337" i="2"/>
  <c r="Q337" i="2"/>
  <c r="R338" i="2"/>
  <c r="Q338" i="2"/>
  <c r="Q349" i="2"/>
  <c r="R349" i="2"/>
  <c r="Q348" i="2"/>
  <c r="R348" i="2"/>
  <c r="R344" i="2"/>
  <c r="Q344" i="2"/>
  <c r="R353" i="2"/>
  <c r="Q353" i="2"/>
  <c r="Q352" i="2"/>
  <c r="R352" i="2"/>
  <c r="R355" i="2"/>
  <c r="Q355" i="2"/>
  <c r="R351" i="2"/>
  <c r="Q351" i="2"/>
  <c r="R347" i="2"/>
  <c r="Q347" i="2"/>
  <c r="Q343" i="2"/>
  <c r="R343" i="2"/>
  <c r="R341" i="2"/>
  <c r="Q341" i="2"/>
  <c r="R345" i="2"/>
  <c r="Q345" i="2"/>
  <c r="R356" i="2"/>
  <c r="Q356" i="2"/>
  <c r="R354" i="2"/>
  <c r="Q354" i="2"/>
  <c r="R350" i="2"/>
  <c r="Q350" i="2"/>
  <c r="Q346" i="2"/>
  <c r="R346" i="2"/>
  <c r="R342" i="2"/>
  <c r="Q342" i="2"/>
  <c r="M375" i="2"/>
  <c r="N375" i="2"/>
  <c r="M376" i="2"/>
  <c r="N376" i="2"/>
  <c r="M371" i="2"/>
  <c r="N371" i="2"/>
  <c r="N374" i="2"/>
  <c r="M374" i="2"/>
  <c r="N372" i="2"/>
  <c r="M372" i="2"/>
  <c r="M373" i="2"/>
  <c r="N373" i="2"/>
  <c r="N361" i="2"/>
  <c r="M361" i="2"/>
  <c r="N357" i="2"/>
  <c r="M357" i="2"/>
  <c r="M367" i="2"/>
  <c r="N367" i="2"/>
  <c r="N363" i="2"/>
  <c r="M363" i="2"/>
  <c r="N359" i="2"/>
  <c r="M359" i="2"/>
  <c r="M369" i="2"/>
  <c r="N369" i="2"/>
  <c r="N370" i="2"/>
  <c r="M370" i="2"/>
  <c r="N366" i="2"/>
  <c r="M366" i="2"/>
  <c r="N362" i="2"/>
  <c r="M362" i="2"/>
  <c r="N358" i="2"/>
  <c r="M358" i="2"/>
  <c r="N365" i="2"/>
  <c r="M365" i="2"/>
  <c r="N368" i="2"/>
  <c r="M368" i="2"/>
  <c r="N364" i="2"/>
  <c r="M364" i="2"/>
  <c r="M360" i="2"/>
  <c r="N360" i="2"/>
  <c r="M337" i="2"/>
  <c r="N337" i="2"/>
  <c r="M340" i="2"/>
  <c r="N340" i="2"/>
  <c r="M339" i="2"/>
  <c r="N339" i="2"/>
  <c r="N338" i="2"/>
  <c r="M338" i="2"/>
  <c r="N351" i="2"/>
  <c r="M351" i="2"/>
  <c r="M353" i="2"/>
  <c r="N353" i="2"/>
  <c r="M349" i="2"/>
  <c r="N349" i="2"/>
  <c r="M345" i="2"/>
  <c r="N345" i="2"/>
  <c r="N355" i="2"/>
  <c r="M355" i="2"/>
  <c r="N347" i="2"/>
  <c r="M347" i="2"/>
  <c r="M341" i="2"/>
  <c r="N341" i="2"/>
  <c r="N356" i="2"/>
  <c r="M356" i="2"/>
  <c r="M352" i="2"/>
  <c r="N352" i="2"/>
  <c r="N348" i="2"/>
  <c r="M348" i="2"/>
  <c r="M344" i="2"/>
  <c r="N344" i="2"/>
  <c r="M343" i="2"/>
  <c r="N343" i="2"/>
  <c r="M354" i="2"/>
  <c r="N354" i="2"/>
  <c r="M350" i="2"/>
  <c r="N350" i="2"/>
  <c r="N346" i="2"/>
  <c r="M346" i="2"/>
  <c r="M342" i="2"/>
  <c r="N342" i="2"/>
  <c r="O374" i="2" l="1"/>
  <c r="O371" i="2"/>
  <c r="O376" i="2"/>
  <c r="O372" i="2"/>
  <c r="O375" i="2"/>
  <c r="O373" i="2"/>
  <c r="O362" i="2"/>
  <c r="O368" i="2"/>
  <c r="O358" i="2"/>
  <c r="O366" i="2"/>
  <c r="O363" i="2"/>
  <c r="O357" i="2"/>
  <c r="O365" i="2"/>
  <c r="O367" i="2"/>
  <c r="O364" i="2"/>
  <c r="O370" i="2"/>
  <c r="O359" i="2"/>
  <c r="O360" i="2"/>
  <c r="O369" i="2"/>
  <c r="O361" i="2"/>
  <c r="O338" i="2"/>
  <c r="O340" i="2"/>
  <c r="O339" i="2"/>
  <c r="O337" i="2"/>
  <c r="O341" i="2"/>
  <c r="O350" i="2"/>
  <c r="O345" i="2"/>
  <c r="O353" i="2"/>
  <c r="O354" i="2"/>
  <c r="O352" i="2"/>
  <c r="O349" i="2"/>
  <c r="O346" i="2"/>
  <c r="O342" i="2"/>
  <c r="O343" i="2"/>
  <c r="O348" i="2"/>
  <c r="O356" i="2"/>
  <c r="O347" i="2"/>
  <c r="O344" i="2"/>
  <c r="O355" i="2"/>
  <c r="O351" i="2"/>
  <c r="P354" i="2" l="1"/>
  <c r="P345" i="2"/>
  <c r="P366" i="2"/>
  <c r="P341" i="2"/>
  <c r="P368" i="2"/>
  <c r="P371" i="2"/>
  <c r="P363" i="2"/>
  <c r="P352" i="2"/>
  <c r="P337" i="2"/>
  <c r="P365" i="2"/>
  <c r="P362" i="2"/>
  <c r="P357" i="2"/>
  <c r="P375" i="2"/>
  <c r="P374" i="2"/>
  <c r="P376" i="2"/>
  <c r="P372" i="2"/>
  <c r="P373" i="2"/>
  <c r="P370" i="2"/>
  <c r="P360" i="2"/>
  <c r="P361" i="2"/>
  <c r="P369" i="2"/>
  <c r="P367" i="2"/>
  <c r="P364" i="2"/>
  <c r="P358" i="2"/>
  <c r="P359" i="2"/>
  <c r="P339" i="2"/>
  <c r="P340" i="2"/>
  <c r="P338" i="2"/>
  <c r="P349" i="2"/>
  <c r="P344" i="2"/>
  <c r="P343" i="2"/>
  <c r="P353" i="2"/>
  <c r="P342" i="2"/>
  <c r="P348" i="2"/>
  <c r="P351" i="2"/>
  <c r="P356" i="2"/>
  <c r="P355" i="2"/>
  <c r="P347" i="2"/>
  <c r="P350" i="2"/>
  <c r="P346" i="2"/>
  <c r="Q211" i="2" l="1"/>
  <c r="R211" i="2"/>
  <c r="M211" i="2"/>
  <c r="N211" i="2"/>
  <c r="Q210" i="2"/>
  <c r="R210" i="2"/>
  <c r="N210" i="2"/>
  <c r="M210" i="2"/>
  <c r="R215" i="2"/>
  <c r="Q215" i="2"/>
  <c r="N215" i="2"/>
  <c r="M215" i="2"/>
  <c r="Q212" i="2"/>
  <c r="R212" i="2"/>
  <c r="N212" i="2"/>
  <c r="M212" i="2"/>
  <c r="R214" i="2"/>
  <c r="Q214" i="2"/>
  <c r="M214" i="2"/>
  <c r="N214" i="2"/>
  <c r="O210" i="2" l="1"/>
  <c r="O212" i="2"/>
  <c r="O214" i="2"/>
  <c r="O211" i="2"/>
  <c r="O215" i="2"/>
  <c r="Q75" i="2" l="1"/>
  <c r="R75" i="2"/>
  <c r="R82" i="2"/>
  <c r="Q82" i="2"/>
  <c r="Q78" i="2"/>
  <c r="R78" i="2"/>
  <c r="R74" i="2"/>
  <c r="Q74" i="2"/>
  <c r="R70" i="2"/>
  <c r="Q70" i="2"/>
  <c r="Q79" i="2"/>
  <c r="R79" i="2"/>
  <c r="R68" i="2"/>
  <c r="Q68" i="2"/>
  <c r="Q81" i="2"/>
  <c r="R81" i="2"/>
  <c r="Q77" i="2"/>
  <c r="R77" i="2"/>
  <c r="Q73" i="2"/>
  <c r="R73" i="2"/>
  <c r="Q69" i="2"/>
  <c r="R69" i="2"/>
  <c r="Q83" i="2"/>
  <c r="R83" i="2"/>
  <c r="Q71" i="2"/>
  <c r="R71" i="2"/>
  <c r="R84" i="2"/>
  <c r="Q84" i="2"/>
  <c r="R80" i="2"/>
  <c r="Q80" i="2"/>
  <c r="R76" i="2"/>
  <c r="Q76" i="2"/>
  <c r="Q72" i="2"/>
  <c r="R72" i="2"/>
  <c r="N74" i="2"/>
  <c r="M74" i="2"/>
  <c r="M70" i="2"/>
  <c r="N70" i="2"/>
  <c r="M68" i="2"/>
  <c r="N68" i="2"/>
  <c r="M81" i="2"/>
  <c r="N81" i="2"/>
  <c r="N77" i="2"/>
  <c r="M77" i="2"/>
  <c r="N73" i="2"/>
  <c r="M73" i="2"/>
  <c r="N69" i="2"/>
  <c r="M69" i="2"/>
  <c r="M78" i="2"/>
  <c r="N78" i="2"/>
  <c r="M84" i="2"/>
  <c r="N84" i="2"/>
  <c r="N80" i="2"/>
  <c r="M80" i="2"/>
  <c r="N76" i="2"/>
  <c r="M76" i="2"/>
  <c r="N72" i="2"/>
  <c r="M72" i="2"/>
  <c r="M82" i="2"/>
  <c r="N82" i="2"/>
  <c r="N83" i="2"/>
  <c r="M83" i="2"/>
  <c r="N79" i="2"/>
  <c r="M79" i="2"/>
  <c r="N75" i="2"/>
  <c r="M75" i="2"/>
  <c r="N71" i="2"/>
  <c r="M71" i="2"/>
  <c r="O81" i="2" l="1"/>
  <c r="O77" i="2"/>
  <c r="O71" i="2"/>
  <c r="O78" i="2"/>
  <c r="O70" i="2"/>
  <c r="O75" i="2"/>
  <c r="O83" i="2"/>
  <c r="O72" i="2"/>
  <c r="O80" i="2"/>
  <c r="O73" i="2"/>
  <c r="O82" i="2"/>
  <c r="O84" i="2"/>
  <c r="O68" i="2"/>
  <c r="O79" i="2"/>
  <c r="O76" i="2"/>
  <c r="O69" i="2"/>
  <c r="O74" i="2"/>
  <c r="P31" i="2" l="1"/>
  <c r="P33" i="2"/>
  <c r="P32" i="2"/>
  <c r="P27" i="2" l="1"/>
  <c r="P29" i="2"/>
  <c r="P28" i="2"/>
  <c r="P30" i="2"/>
  <c r="P19" i="2" l="1"/>
  <c r="P26" i="2"/>
  <c r="P22" i="2"/>
  <c r="P20" i="2"/>
  <c r="P21" i="2"/>
  <c r="P8" i="2"/>
  <c r="P24" i="2"/>
  <c r="P25" i="2"/>
  <c r="P23" i="2"/>
  <c r="P7" i="2" l="1"/>
  <c r="P10" i="2"/>
  <c r="P17" i="2"/>
  <c r="P9" i="2"/>
  <c r="P15" i="2"/>
  <c r="P18" i="2"/>
  <c r="P6" i="2"/>
  <c r="P16" i="2"/>
  <c r="P4" i="2"/>
  <c r="P11" i="2"/>
  <c r="P14" i="2"/>
  <c r="P13" i="2"/>
  <c r="P5" i="2"/>
  <c r="P12" i="2"/>
  <c r="P2" i="2" l="1"/>
  <c r="P3" i="2"/>
  <c r="Q276" i="2" l="1"/>
  <c r="R276" i="2"/>
  <c r="M276" i="2"/>
  <c r="N276" i="2"/>
  <c r="R393" i="2"/>
  <c r="Q393" i="2"/>
  <c r="N393" i="2"/>
  <c r="M393" i="2"/>
  <c r="N258" i="2"/>
  <c r="N254" i="2"/>
  <c r="M264" i="2"/>
  <c r="N248" i="2"/>
  <c r="Q246" i="2"/>
  <c r="R247" i="2"/>
  <c r="Q248" i="2"/>
  <c r="R249" i="2"/>
  <c r="R250" i="2"/>
  <c r="R251" i="2"/>
  <c r="Q252" i="2"/>
  <c r="R253" i="2"/>
  <c r="Q254" i="2"/>
  <c r="R255" i="2"/>
  <c r="R256" i="2"/>
  <c r="R257" i="2"/>
  <c r="Q258" i="2"/>
  <c r="R259" i="2"/>
  <c r="Q260" i="2"/>
  <c r="Q261" i="2"/>
  <c r="R262" i="2"/>
  <c r="Q263" i="2"/>
  <c r="R264" i="2"/>
  <c r="Q265" i="2"/>
  <c r="Q266" i="2"/>
  <c r="Q267" i="2"/>
  <c r="R268" i="2"/>
  <c r="Q269" i="2"/>
  <c r="R270" i="2"/>
  <c r="Q271" i="2"/>
  <c r="Q272" i="2"/>
  <c r="Q273" i="2"/>
  <c r="Q274" i="2"/>
  <c r="Q275" i="2"/>
  <c r="N256" i="2" l="1"/>
  <c r="N250" i="2"/>
  <c r="N272" i="2"/>
  <c r="N274" i="2"/>
  <c r="O393" i="2"/>
  <c r="O276" i="2"/>
  <c r="N255" i="2"/>
  <c r="N271" i="2"/>
  <c r="M260" i="2"/>
  <c r="N246" i="2"/>
  <c r="M262" i="2"/>
  <c r="N259" i="2"/>
  <c r="N275" i="2"/>
  <c r="M247" i="2"/>
  <c r="N263" i="2"/>
  <c r="N252" i="2"/>
  <c r="N268" i="2"/>
  <c r="M251" i="2"/>
  <c r="N266" i="2"/>
  <c r="N257" i="2"/>
  <c r="M248" i="2"/>
  <c r="M256" i="2"/>
  <c r="N260" i="2"/>
  <c r="N264" i="2"/>
  <c r="M254" i="2"/>
  <c r="M270" i="2"/>
  <c r="N249" i="2"/>
  <c r="M253" i="2"/>
  <c r="M257" i="2"/>
  <c r="N261" i="2"/>
  <c r="M265" i="2"/>
  <c r="M269" i="2"/>
  <c r="M273" i="2"/>
  <c r="N262" i="2"/>
  <c r="N247" i="2"/>
  <c r="N251" i="2"/>
  <c r="M263" i="2"/>
  <c r="M267" i="2"/>
  <c r="M258" i="2"/>
  <c r="M266" i="2"/>
  <c r="N253" i="2"/>
  <c r="N265" i="2"/>
  <c r="N269" i="2"/>
  <c r="R248" i="2"/>
  <c r="R252" i="2"/>
  <c r="Q256" i="2"/>
  <c r="R260" i="2"/>
  <c r="Q264" i="2"/>
  <c r="Q268" i="2"/>
  <c r="R272" i="2"/>
  <c r="R246" i="2"/>
  <c r="R254" i="2"/>
  <c r="Q270" i="2"/>
  <c r="Q249" i="2"/>
  <c r="Q253" i="2"/>
  <c r="Q257" i="2"/>
  <c r="R261" i="2"/>
  <c r="R265" i="2"/>
  <c r="R269" i="2"/>
  <c r="R273" i="2"/>
  <c r="Q250" i="2"/>
  <c r="Q262" i="2"/>
  <c r="Q247" i="2"/>
  <c r="Q251" i="2"/>
  <c r="Q255" i="2"/>
  <c r="Q259" i="2"/>
  <c r="R263" i="2"/>
  <c r="R267" i="2"/>
  <c r="R271" i="2"/>
  <c r="R275" i="2"/>
  <c r="R258" i="2"/>
  <c r="R266" i="2"/>
  <c r="R274" i="2"/>
  <c r="O256" i="2"/>
  <c r="M249" i="2"/>
  <c r="M261" i="2"/>
  <c r="N273" i="2"/>
  <c r="O266" i="2"/>
  <c r="O274" i="2" l="1"/>
  <c r="M274" i="2"/>
  <c r="O271" i="2"/>
  <c r="M271" i="2"/>
  <c r="M255" i="2"/>
  <c r="O250" i="2"/>
  <c r="M250" i="2"/>
  <c r="M268" i="2"/>
  <c r="M252" i="2"/>
  <c r="O267" i="2"/>
  <c r="N267" i="2"/>
  <c r="O270" i="2"/>
  <c r="O246" i="2"/>
  <c r="M246" i="2"/>
  <c r="N270" i="2"/>
  <c r="O268" i="2"/>
  <c r="M275" i="2"/>
  <c r="O259" i="2"/>
  <c r="M259" i="2"/>
  <c r="M272" i="2"/>
  <c r="P393" i="2"/>
  <c r="P276" i="2"/>
  <c r="O269" i="2"/>
  <c r="O251" i="2"/>
  <c r="O264" i="2"/>
  <c r="O254" i="2"/>
  <c r="O265" i="2"/>
  <c r="O247" i="2"/>
  <c r="O260" i="2"/>
  <c r="O263" i="2"/>
  <c r="O253" i="2"/>
  <c r="O248" i="2"/>
  <c r="O262" i="2"/>
  <c r="O249" i="2"/>
  <c r="O272" i="2"/>
  <c r="P256" i="2"/>
  <c r="O258" i="2"/>
  <c r="O257" i="2"/>
  <c r="O273" i="2"/>
  <c r="P274" i="2"/>
  <c r="O255" i="2"/>
  <c r="P255" i="2"/>
  <c r="O261" i="2"/>
  <c r="P268" i="2"/>
  <c r="O275" i="2"/>
  <c r="O252" i="2"/>
  <c r="P259" i="2" l="1"/>
  <c r="P275" i="2"/>
  <c r="P272" i="2"/>
  <c r="P252" i="2"/>
  <c r="P265" i="2"/>
  <c r="P250" i="2"/>
  <c r="P249" i="2"/>
  <c r="P270" i="2"/>
  <c r="P271" i="2"/>
  <c r="P246" i="2"/>
  <c r="P253" i="2"/>
  <c r="P263" i="2"/>
  <c r="P257" i="2"/>
  <c r="P269" i="2"/>
  <c r="P258" i="2"/>
  <c r="P248" i="2"/>
  <c r="P254" i="2"/>
  <c r="P261" i="2"/>
  <c r="P273" i="2"/>
  <c r="P267" i="2"/>
  <c r="P266" i="2"/>
  <c r="P260" i="2" l="1"/>
  <c r="P264" i="2"/>
  <c r="P251" i="2"/>
  <c r="P247" i="2"/>
  <c r="P262" i="2"/>
  <c r="P291" i="2" l="1"/>
  <c r="P290" i="2"/>
  <c r="P278" i="2"/>
  <c r="P293" i="2"/>
  <c r="P283" i="2"/>
  <c r="P286" i="2"/>
  <c r="P289" i="2"/>
  <c r="P287" i="2"/>
  <c r="P280" i="2"/>
  <c r="P282" i="2"/>
  <c r="P292" i="2"/>
  <c r="P279" i="2"/>
  <c r="P281" i="2"/>
  <c r="P285" i="2"/>
  <c r="P288" i="2"/>
  <c r="P284" i="2"/>
  <c r="P216" i="2" l="1"/>
  <c r="P217" i="2"/>
  <c r="P394" i="2"/>
  <c r="P212" i="2"/>
  <c r="P210" i="2"/>
  <c r="P214" i="2"/>
  <c r="P211" i="2"/>
  <c r="P215" i="2"/>
  <c r="P229" i="2"/>
  <c r="P277" i="2"/>
  <c r="P236" i="2"/>
  <c r="P237" i="2"/>
  <c r="P228" i="2"/>
  <c r="P225" i="2"/>
  <c r="P244" i="2"/>
  <c r="P213" i="2"/>
  <c r="P232" i="2"/>
  <c r="P224" i="2"/>
  <c r="P222" i="2"/>
  <c r="P239" i="2"/>
  <c r="P220" i="2"/>
  <c r="P231" i="2"/>
  <c r="P241" i="2"/>
  <c r="P218" i="2"/>
  <c r="P242" i="2"/>
  <c r="P219" i="2"/>
  <c r="P233" i="2"/>
  <c r="P240" i="2"/>
  <c r="P238" i="2"/>
  <c r="P223" i="2"/>
  <c r="P243" i="2"/>
  <c r="P226" i="2"/>
  <c r="P221" i="2"/>
  <c r="P234" i="2"/>
  <c r="P230" i="2"/>
  <c r="P235" i="2"/>
  <c r="P227" i="2"/>
  <c r="P245" i="2"/>
  <c r="P144" i="2" l="1"/>
  <c r="P143" i="2" l="1"/>
  <c r="P142" i="2"/>
  <c r="P141" i="2"/>
  <c r="P138" i="2"/>
  <c r="P137" i="2"/>
  <c r="P139" i="2"/>
  <c r="P140" i="2"/>
  <c r="P121" i="2" l="1"/>
  <c r="P123" i="2"/>
  <c r="P122" i="2"/>
  <c r="P120" i="2"/>
  <c r="P127" i="2" l="1"/>
  <c r="P133" i="2"/>
  <c r="P130" i="2"/>
  <c r="P128" i="2"/>
  <c r="P124" i="2"/>
  <c r="P132" i="2"/>
  <c r="P136" i="2"/>
  <c r="P131" i="2"/>
  <c r="P129" i="2"/>
  <c r="P126" i="2"/>
  <c r="P134" i="2"/>
  <c r="P125" i="2"/>
  <c r="P135" i="2"/>
  <c r="Q100" i="2" l="1"/>
  <c r="R100" i="2"/>
  <c r="Q98" i="2"/>
  <c r="R98" i="2"/>
  <c r="R101" i="2"/>
  <c r="Q101" i="2"/>
  <c r="Q99" i="2"/>
  <c r="R99" i="2"/>
  <c r="N98" i="2"/>
  <c r="M98" i="2"/>
  <c r="M101" i="2"/>
  <c r="N101" i="2"/>
  <c r="N100" i="2"/>
  <c r="M100" i="2"/>
  <c r="M99" i="2"/>
  <c r="N99" i="2"/>
  <c r="Q95" i="2" l="1"/>
  <c r="R95" i="2"/>
  <c r="Q91" i="2"/>
  <c r="R91" i="2"/>
  <c r="R85" i="2"/>
  <c r="Q85" i="2"/>
  <c r="Q90" i="2"/>
  <c r="R90" i="2"/>
  <c r="Q86" i="2"/>
  <c r="R86" i="2"/>
  <c r="Q97" i="2"/>
  <c r="R97" i="2"/>
  <c r="Q93" i="2"/>
  <c r="R93" i="2"/>
  <c r="Q96" i="2"/>
  <c r="R96" i="2"/>
  <c r="Q92" i="2"/>
  <c r="R92" i="2"/>
  <c r="Q88" i="2"/>
  <c r="R88" i="2"/>
  <c r="Q87" i="2"/>
  <c r="R87" i="2"/>
  <c r="Q94" i="2"/>
  <c r="R94" i="2"/>
  <c r="Q89" i="2"/>
  <c r="R89" i="2"/>
  <c r="O99" i="2"/>
  <c r="O101" i="2"/>
  <c r="O100" i="2"/>
  <c r="O98" i="2"/>
  <c r="M96" i="2"/>
  <c r="N96" i="2"/>
  <c r="N92" i="2"/>
  <c r="M92" i="2"/>
  <c r="M88" i="2"/>
  <c r="N88" i="2"/>
  <c r="M95" i="2"/>
  <c r="N95" i="2"/>
  <c r="M91" i="2"/>
  <c r="N91" i="2"/>
  <c r="M87" i="2"/>
  <c r="N87" i="2"/>
  <c r="M85" i="2"/>
  <c r="N85" i="2"/>
  <c r="M94" i="2"/>
  <c r="N94" i="2"/>
  <c r="M90" i="2"/>
  <c r="N90" i="2"/>
  <c r="M86" i="2"/>
  <c r="N86" i="2"/>
  <c r="M97" i="2"/>
  <c r="N97" i="2"/>
  <c r="M93" i="2"/>
  <c r="N93" i="2"/>
  <c r="M89" i="2"/>
  <c r="N89" i="2"/>
  <c r="O93" i="2" l="1"/>
  <c r="P99" i="2"/>
  <c r="P100" i="2"/>
  <c r="P98" i="2"/>
  <c r="P101" i="2"/>
  <c r="O86" i="2"/>
  <c r="O94" i="2"/>
  <c r="O87" i="2"/>
  <c r="O95" i="2"/>
  <c r="O92" i="2"/>
  <c r="O89" i="2"/>
  <c r="O97" i="2"/>
  <c r="O90" i="2"/>
  <c r="O85" i="2"/>
  <c r="O91" i="2"/>
  <c r="O88" i="2"/>
  <c r="O96" i="2"/>
  <c r="P87" i="2" l="1"/>
  <c r="P95" i="2"/>
  <c r="P89" i="2"/>
  <c r="P93" i="2"/>
  <c r="P97" i="2"/>
  <c r="P94" i="2"/>
  <c r="P86" i="2"/>
  <c r="P91" i="2"/>
  <c r="P85" i="2"/>
  <c r="P92" i="2"/>
  <c r="P96" i="2"/>
  <c r="P90" i="2"/>
  <c r="P88" i="2"/>
  <c r="P67" i="2" l="1"/>
  <c r="P82" i="2" l="1"/>
  <c r="P77" i="2"/>
  <c r="P79" i="2"/>
  <c r="P71" i="2"/>
  <c r="P68" i="2"/>
  <c r="P73" i="2"/>
  <c r="P74" i="2"/>
  <c r="P76" i="2"/>
  <c r="P70" i="2"/>
  <c r="P78" i="2"/>
  <c r="P72" i="2"/>
  <c r="P69" i="2"/>
  <c r="P80" i="2"/>
  <c r="P81" i="2"/>
  <c r="P75" i="2"/>
  <c r="P83" i="2"/>
  <c r="P84" i="2"/>
  <c r="R314" i="2" l="1"/>
  <c r="Q314" i="2"/>
  <c r="R310" i="2"/>
  <c r="Q310" i="2"/>
  <c r="Q306" i="2"/>
  <c r="R306" i="2"/>
  <c r="R313" i="2"/>
  <c r="Q313" i="2"/>
  <c r="R309" i="2"/>
  <c r="Q309" i="2"/>
  <c r="Q305" i="2"/>
  <c r="R305" i="2"/>
  <c r="Q312" i="2"/>
  <c r="R312" i="2"/>
  <c r="Q308" i="2"/>
  <c r="R308" i="2"/>
  <c r="Q304" i="2"/>
  <c r="R304" i="2"/>
  <c r="R302" i="2"/>
  <c r="Q302" i="2"/>
  <c r="R311" i="2"/>
  <c r="Q311" i="2"/>
  <c r="R307" i="2"/>
  <c r="Q307" i="2"/>
  <c r="R303" i="2"/>
  <c r="Q303" i="2"/>
  <c r="M314" i="2"/>
  <c r="N314" i="2"/>
  <c r="M310" i="2"/>
  <c r="N310" i="2"/>
  <c r="M306" i="2"/>
  <c r="N306" i="2"/>
  <c r="N309" i="2"/>
  <c r="M309" i="2"/>
  <c r="M304" i="2"/>
  <c r="N304" i="2"/>
  <c r="M313" i="2"/>
  <c r="N313" i="2"/>
  <c r="M305" i="2"/>
  <c r="N305" i="2"/>
  <c r="M312" i="2"/>
  <c r="N312" i="2"/>
  <c r="M308" i="2"/>
  <c r="N308" i="2"/>
  <c r="M302" i="2"/>
  <c r="N302" i="2"/>
  <c r="N311" i="2"/>
  <c r="M311" i="2"/>
  <c r="M307" i="2"/>
  <c r="N307" i="2"/>
  <c r="N303" i="2"/>
  <c r="M303" i="2"/>
  <c r="O312" i="2" l="1"/>
  <c r="O313" i="2"/>
  <c r="O310" i="2"/>
  <c r="O309" i="2"/>
  <c r="O311" i="2"/>
  <c r="O308" i="2"/>
  <c r="O305" i="2"/>
  <c r="O304" i="2"/>
  <c r="O306" i="2"/>
  <c r="O314" i="2"/>
  <c r="O303" i="2"/>
  <c r="O307" i="2"/>
  <c r="O302" i="2"/>
  <c r="R335" i="2" l="1"/>
  <c r="Q335" i="2"/>
  <c r="R336" i="2"/>
  <c r="Q336" i="2"/>
  <c r="P310" i="2"/>
  <c r="P313" i="2"/>
  <c r="P306" i="2"/>
  <c r="P305" i="2"/>
  <c r="M336" i="2"/>
  <c r="N336" i="2"/>
  <c r="M335" i="2"/>
  <c r="N335" i="2"/>
  <c r="P304" i="2"/>
  <c r="P314" i="2"/>
  <c r="P308" i="2"/>
  <c r="P312" i="2"/>
  <c r="P309" i="2"/>
  <c r="P302" i="2"/>
  <c r="P307" i="2"/>
  <c r="P303" i="2"/>
  <c r="P311" i="2"/>
  <c r="R315" i="2" l="1"/>
  <c r="Q315" i="2"/>
  <c r="R331" i="2"/>
  <c r="Q331" i="2"/>
  <c r="Q327" i="2"/>
  <c r="R327" i="2"/>
  <c r="R323" i="2"/>
  <c r="Q323" i="2"/>
  <c r="Q319" i="2"/>
  <c r="R319" i="2"/>
  <c r="R334" i="2"/>
  <c r="Q334" i="2"/>
  <c r="Q330" i="2"/>
  <c r="R330" i="2"/>
  <c r="R326" i="2"/>
  <c r="Q326" i="2"/>
  <c r="Q322" i="2"/>
  <c r="R322" i="2"/>
  <c r="R318" i="2"/>
  <c r="Q318" i="2"/>
  <c r="Q333" i="2"/>
  <c r="R333" i="2"/>
  <c r="R329" i="2"/>
  <c r="Q329" i="2"/>
  <c r="Q325" i="2"/>
  <c r="R325" i="2"/>
  <c r="Q321" i="2"/>
  <c r="R321" i="2"/>
  <c r="Q317" i="2"/>
  <c r="R317" i="2"/>
  <c r="Q332" i="2"/>
  <c r="R332" i="2"/>
  <c r="R328" i="2"/>
  <c r="Q328" i="2"/>
  <c r="Q324" i="2"/>
  <c r="R324" i="2"/>
  <c r="R320" i="2"/>
  <c r="Q320" i="2"/>
  <c r="Q316" i="2"/>
  <c r="R316" i="2"/>
  <c r="O336" i="2"/>
  <c r="O335" i="2"/>
  <c r="N333" i="2"/>
  <c r="M333" i="2"/>
  <c r="M325" i="2"/>
  <c r="N325" i="2"/>
  <c r="N317" i="2"/>
  <c r="M317" i="2"/>
  <c r="N328" i="2"/>
  <c r="M328" i="2"/>
  <c r="N324" i="2"/>
  <c r="M324" i="2"/>
  <c r="N316" i="2"/>
  <c r="M316" i="2"/>
  <c r="M334" i="2"/>
  <c r="N334" i="2"/>
  <c r="N330" i="2"/>
  <c r="M330" i="2"/>
  <c r="N326" i="2"/>
  <c r="M326" i="2"/>
  <c r="M322" i="2"/>
  <c r="N322" i="2"/>
  <c r="M318" i="2"/>
  <c r="N318" i="2"/>
  <c r="M329" i="2"/>
  <c r="N329" i="2"/>
  <c r="N321" i="2"/>
  <c r="M321" i="2"/>
  <c r="M332" i="2"/>
  <c r="N332" i="2"/>
  <c r="M320" i="2"/>
  <c r="N320" i="2"/>
  <c r="M315" i="2"/>
  <c r="N315" i="2"/>
  <c r="M331" i="2"/>
  <c r="N331" i="2"/>
  <c r="N327" i="2"/>
  <c r="M327" i="2"/>
  <c r="N323" i="2"/>
  <c r="M323" i="2"/>
  <c r="M319" i="2"/>
  <c r="N319" i="2"/>
  <c r="P336" i="2" l="1"/>
  <c r="P335" i="2"/>
  <c r="O331" i="2"/>
  <c r="O330" i="2"/>
  <c r="O316" i="2"/>
  <c r="O323" i="2"/>
  <c r="O320" i="2"/>
  <c r="O318" i="2"/>
  <c r="O334" i="2"/>
  <c r="O319" i="2"/>
  <c r="O327" i="2"/>
  <c r="O315" i="2"/>
  <c r="O332" i="2"/>
  <c r="O329" i="2"/>
  <c r="O322" i="2"/>
  <c r="O325" i="2"/>
  <c r="O328" i="2"/>
  <c r="O321" i="2"/>
  <c r="O326" i="2"/>
  <c r="O324" i="2"/>
  <c r="O317" i="2"/>
  <c r="O333" i="2"/>
  <c r="M295" i="2"/>
  <c r="M296" i="2"/>
  <c r="M297" i="2"/>
  <c r="M298" i="2"/>
  <c r="N299" i="2"/>
  <c r="M300" i="2"/>
  <c r="N301" i="2"/>
  <c r="M294" i="2"/>
  <c r="P334" i="2" l="1"/>
  <c r="Q296" i="2"/>
  <c r="R296" i="2"/>
  <c r="M301" i="2"/>
  <c r="R300" i="2"/>
  <c r="Q295" i="2"/>
  <c r="Q297" i="2"/>
  <c r="R294" i="2"/>
  <c r="Q298" i="2"/>
  <c r="R299" i="2"/>
  <c r="R301" i="2"/>
  <c r="R298" i="2"/>
  <c r="Q299" i="2"/>
  <c r="Q300" i="2"/>
  <c r="Q301" i="2"/>
  <c r="R295" i="2"/>
  <c r="R297" i="2"/>
  <c r="Q294" i="2"/>
  <c r="P332" i="2"/>
  <c r="P316" i="2"/>
  <c r="P322" i="2"/>
  <c r="P327" i="2"/>
  <c r="P331" i="2"/>
  <c r="P323" i="2"/>
  <c r="P325" i="2"/>
  <c r="P330" i="2"/>
  <c r="P320" i="2"/>
  <c r="P326" i="2"/>
  <c r="P324" i="2"/>
  <c r="P315" i="2"/>
  <c r="P328" i="2"/>
  <c r="P318" i="2"/>
  <c r="P321" i="2"/>
  <c r="P317" i="2"/>
  <c r="P319" i="2"/>
  <c r="P333" i="2"/>
  <c r="P329" i="2"/>
  <c r="N297" i="2"/>
  <c r="N300" i="2"/>
  <c r="M299" i="2"/>
  <c r="O295" i="2" l="1"/>
  <c r="N295" i="2"/>
  <c r="O301" i="2"/>
  <c r="N298" i="2"/>
  <c r="O296" i="2"/>
  <c r="N296" i="2"/>
  <c r="N294" i="2"/>
  <c r="O294" i="2"/>
  <c r="O298" i="2"/>
  <c r="P294" i="2"/>
  <c r="P301" i="2"/>
  <c r="O300" i="2"/>
  <c r="O297" i="2"/>
  <c r="O299" i="2"/>
  <c r="P295" i="2"/>
  <c r="P298" i="2" l="1"/>
  <c r="P299" i="2"/>
  <c r="P300" i="2" l="1"/>
  <c r="P297" i="2"/>
  <c r="P296" i="2"/>
  <c r="P170" i="2" l="1"/>
  <c r="P165" i="2" l="1"/>
  <c r="P169" i="2"/>
  <c r="P167" i="2"/>
  <c r="P168" i="2"/>
  <c r="P166" i="2"/>
  <c r="P164" i="2" l="1"/>
  <c r="P163" i="2"/>
  <c r="P162" i="2"/>
  <c r="P159" i="2" l="1"/>
  <c r="P160" i="2"/>
  <c r="P161" i="2" l="1"/>
  <c r="P155" i="2" l="1"/>
  <c r="P157" i="2"/>
  <c r="P153" i="2"/>
  <c r="P152" i="2"/>
  <c r="P151" i="2"/>
  <c r="P154" i="2"/>
  <c r="P158" i="2"/>
  <c r="P150" i="2"/>
  <c r="P148" i="2" l="1"/>
  <c r="P146" i="2"/>
  <c r="P147" i="2"/>
  <c r="P149" i="2"/>
  <c r="P145" i="2"/>
  <c r="P156" i="2" l="1"/>
</calcChain>
</file>

<file path=xl/sharedStrings.xml><?xml version="1.0" encoding="utf-8"?>
<sst xmlns="http://schemas.openxmlformats.org/spreadsheetml/2006/main" count="3924" uniqueCount="1225">
  <si>
    <t>НИР</t>
  </si>
  <si>
    <t>Наименование организации (кратко)</t>
  </si>
  <si>
    <t>Проект</t>
  </si>
  <si>
    <t>Тема ВКР</t>
  </si>
  <si>
    <t>Номинация</t>
  </si>
  <si>
    <t>Тюменский ИУ</t>
  </si>
  <si>
    <t>Казанский ГАСУ</t>
  </si>
  <si>
    <t>Кузбасский ГТУ</t>
  </si>
  <si>
    <t>Слепокуров Константин Игоревич</t>
  </si>
  <si>
    <t>Развитие и реконструкция сети магистральных улиц и дорог города Тюмени</t>
  </si>
  <si>
    <t>Тимоховец Вера Дмитриевна</t>
  </si>
  <si>
    <t>ассистент</t>
  </si>
  <si>
    <t>Должность руководителя ВКР</t>
  </si>
  <si>
    <t>Фамилия Имя Отчество автора ВКР</t>
  </si>
  <si>
    <t>Учёная степень руководителя ВКР</t>
  </si>
  <si>
    <t>Учёное звание руководителя ВКР</t>
  </si>
  <si>
    <t>Тип ВКР (Проект или НИР)</t>
  </si>
  <si>
    <t>АД</t>
  </si>
  <si>
    <t>Апакова Диана Радиковна</t>
  </si>
  <si>
    <r>
      <t xml:space="preserve">Фамилия Имя Отчество </t>
    </r>
    <r>
      <rPr>
        <sz val="12"/>
        <color rgb="FFFF0000"/>
        <rFont val="Times New Roman"/>
        <family val="1"/>
        <charset val="204"/>
      </rPr>
      <t>основного</t>
    </r>
    <r>
      <rPr>
        <sz val="12"/>
        <color theme="1"/>
        <rFont val="Times New Roman"/>
        <family val="1"/>
        <charset val="204"/>
      </rPr>
      <t xml:space="preserve"> руководителя ВКР</t>
    </r>
  </si>
  <si>
    <t>Проект организации строительства надземного пешеходного перехода в городе Ялта</t>
  </si>
  <si>
    <t>Пискунов Александр Алексеевич</t>
  </si>
  <si>
    <t>профессор</t>
  </si>
  <si>
    <t>д.т.н.</t>
  </si>
  <si>
    <t>Волков Вячеслав Васильевич</t>
  </si>
  <si>
    <t>Строительство автомобильной дороги месторождение Медвежье – Сандибинское месторождение – пос. Ныда, км 0 – км 10</t>
  </si>
  <si>
    <t>Замятин Алексей Валерьевич</t>
  </si>
  <si>
    <t>к.т.н.</t>
  </si>
  <si>
    <t>доцент</t>
  </si>
  <si>
    <t>Каримов Рафиль Рагибович</t>
  </si>
  <si>
    <t>Реконструкция сталежелезобетонного моста через реку Ушня в селе Ленино-Кокушкино Пестречинского района Республики Татарстан</t>
  </si>
  <si>
    <t>Иванов Геннадий Павлович</t>
  </si>
  <si>
    <t>Анализ причин деформации земляного полотна и водопропускной трубы на автомобильной дороге ООО «ЗапСибНефтехим» в г.Тобольске с разработкой проектных решений по их устранению</t>
  </si>
  <si>
    <t>Кубасов Денис Викторович</t>
  </si>
  <si>
    <t>Кожемякина Татьяна Дмитриевна</t>
  </si>
  <si>
    <t>Майстренко Татьяна Игоревна</t>
  </si>
  <si>
    <t>Проект автодорожного моста через реку Ока в городе Нижний Новгород</t>
  </si>
  <si>
    <t>Зиннуров Тагир Альмирович</t>
  </si>
  <si>
    <t>Нурмухаметов Карим Альфредович</t>
  </si>
  <si>
    <t>Проект типового мостового сооружения под производственные дороги в Архангельской области</t>
  </si>
  <si>
    <t>Садретдинов Марсель Альфредович</t>
  </si>
  <si>
    <t>Проект реконструкции автодорожного железобетонного моста в Кировском районе через русло реки Казанка под организацию пешеходного движения</t>
  </si>
  <si>
    <t>Смыков Андрей Владимирович</t>
  </si>
  <si>
    <t>Совершенствование технологии строительства слоёв дорожных одежд из щебёночно-песчаных смесей</t>
  </si>
  <si>
    <t>Шабаев Сергей Николаевич</t>
  </si>
  <si>
    <t>зав.каф.</t>
  </si>
  <si>
    <t>Фучаджи Богдан Витальевич</t>
  </si>
  <si>
    <t>Проект строительства автомобильной дороги Р-255 «Сибирь», подъезд к городу Томск-Филоново</t>
  </si>
  <si>
    <t>Иванов Сергей Александрович</t>
  </si>
  <si>
    <t>ст.преп.</t>
  </si>
  <si>
    <t xml:space="preserve">Хузиахметова Карина Рустамовна </t>
  </si>
  <si>
    <t>Проектирование внутриквартальных проездов жилого комплекса по ул. Гаврилова в г. Казани</t>
  </si>
  <si>
    <t>Вдовин Евгений Анатольевич</t>
  </si>
  <si>
    <t>Вязовой Игорь Сергеевич</t>
  </si>
  <si>
    <t>Проект участка автомобильной дороги «Архыз-Лучная поляна гора Дукки» в Карачаево-Черкесской республике</t>
  </si>
  <si>
    <t>Волгоградский ГТУ</t>
  </si>
  <si>
    <t>Катасонов Максим Викторович</t>
  </si>
  <si>
    <t>Алексанян Арарат Ашотович</t>
  </si>
  <si>
    <t>Обоснование параметров благоустройства городских дорог</t>
  </si>
  <si>
    <t>Самарский ГТУ</t>
  </si>
  <si>
    <t>квалификация</t>
  </si>
  <si>
    <t>бакалавр</t>
  </si>
  <si>
    <t>магистр</t>
  </si>
  <si>
    <t>Дормидонтова Татьяна Владимировна</t>
  </si>
  <si>
    <t>Теоретическое обоснование формирования несущей способности щебёночно-песчаных смесей</t>
  </si>
  <si>
    <t>Алексеев Константин Сергеевич</t>
  </si>
  <si>
    <t>Валиуллин Дамир Альбертович</t>
  </si>
  <si>
    <t>Обоснование качества конструкций и долговечности пешеходных путепроводов на основе аппаратной диагностики конструкций методами неразрушающего контроля</t>
  </si>
  <si>
    <t>Майстренко Игорь Юрьевич</t>
  </si>
  <si>
    <t>Модификация цементогрунтов для дорожных одежд гидрофильными и гидрофобными добавками на примере Мамадышского района Республики Татарстан</t>
  </si>
  <si>
    <t>Захаров Вадим Витальевич</t>
  </si>
  <si>
    <t>Коваленко Елена Альбертовна</t>
  </si>
  <si>
    <t>Ремонт и восстановление асфальтобетонных покрытий способами горячей регенерации</t>
  </si>
  <si>
    <t>Артюхина Галина Ивановна</t>
  </si>
  <si>
    <t>Санкт-Петербургский ГАСУ</t>
  </si>
  <si>
    <t>Коротков Юрий Михайлович</t>
  </si>
  <si>
    <t>Крупнозернистые щебёночно-мастичные асфальтобетоны в условиях Кемеровской области</t>
  </si>
  <si>
    <t>Богомолов Сергей Вадимович</t>
  </si>
  <si>
    <t>Павлова Лариса Николаевна</t>
  </si>
  <si>
    <t>Пути повышения качества и надёжности  автомобильных дорог</t>
  </si>
  <si>
    <t>Павлова Людмила Викторовна</t>
  </si>
  <si>
    <t>Смотров Артём Владимирович</t>
  </si>
  <si>
    <t>Капитальный ремонт автомобильной дороги М-7 «Волга» Москва-Владимир-Нижний Новгород-Казань-Уфа», км 300+00 – км 309+00 во Владимирской области</t>
  </si>
  <si>
    <t>Матуа Вахтанг Парменович</t>
  </si>
  <si>
    <t>Донской ГТУ</t>
  </si>
  <si>
    <t>Стешенцева Елена Вячеславовна</t>
  </si>
  <si>
    <t>Обоснование конструктивно-технологических решений по использованию лежневого настила при строительстве автомобильных дорог на болотах</t>
  </si>
  <si>
    <t>Куюков Сергей Анатольевич</t>
  </si>
  <si>
    <t>Фархуллин Айрат Хайдарович</t>
  </si>
  <si>
    <t>Оптимизация проектирования конструктивных решений плитных пролетных строений из монолитного железобетона</t>
  </si>
  <si>
    <t>Козак Николай Викторович</t>
  </si>
  <si>
    <t>Проектирование и строительство многоуровневой транспортной развязки в стесненных условиях в городе Санкт-Петербурге</t>
  </si>
  <si>
    <t>Быстров Владимир Аполинарьевич</t>
  </si>
  <si>
    <t>специалист</t>
  </si>
  <si>
    <t>Хондрюкова Анастасия Владимировна, 
Рыбакин Никита Сергеевич</t>
  </si>
  <si>
    <t>Строительство автомобильной дороги общего пользования регионального значения к стадиону Арена-2018</t>
  </si>
  <si>
    <t>Говердовская Людмила Геннадьевна</t>
  </si>
  <si>
    <t>Самышева Ирина Михайловна</t>
  </si>
  <si>
    <t>Производство работ по капитальному ремонту автодороги "Осинки-Приволжье"- Хворостянка км 12+000 - км 23+000 в Самарской области</t>
  </si>
  <si>
    <t>Павлова Вера Алексеевна</t>
  </si>
  <si>
    <t>Алыкова Анастасия Вячеславовна</t>
  </si>
  <si>
    <t>Деловой центр в г. Орёл</t>
  </si>
  <si>
    <t>Уткин Дмитрий Геннадьевич</t>
  </si>
  <si>
    <t>Томский ГАСУ</t>
  </si>
  <si>
    <t>АСП</t>
  </si>
  <si>
    <t>Игошин Андрей Викторович</t>
  </si>
  <si>
    <t>Деловой комплекс «Северный» по ул. Копылова в г. Казань. Офисный центр.</t>
  </si>
  <si>
    <t>Сафин Ильдар Шавкатович</t>
  </si>
  <si>
    <t>Колесник Маргарита Андреевна</t>
  </si>
  <si>
    <t>Центр современного искусства</t>
  </si>
  <si>
    <t>Рязанский филиал МПУ</t>
  </si>
  <si>
    <t>Векилян Михаил Оганесович</t>
  </si>
  <si>
    <t>Митин Арсений Денисович</t>
  </si>
  <si>
    <t>Владимирский ГУ</t>
  </si>
  <si>
    <t>Энергоэффективный общеобразовательный комплекс европейского стандарта в г. Владимире</t>
  </si>
  <si>
    <t>Сергеев Михаил Сергеевич</t>
  </si>
  <si>
    <t>Рудых Марина Владимировна</t>
  </si>
  <si>
    <t>Белгородский ГТУ</t>
  </si>
  <si>
    <t>Многофункциональный ветеринарный комплекс в г. Россошь Воронежской области</t>
  </si>
  <si>
    <t>Коренькова Галина Викторовна</t>
  </si>
  <si>
    <t>Сигова Анна Алексеевна</t>
  </si>
  <si>
    <t>Проект авиационно-учебного комплекса</t>
  </si>
  <si>
    <t>Сидякина Анастасия Юрьевна</t>
  </si>
  <si>
    <t>Черныш Надежда Дмитриевна</t>
  </si>
  <si>
    <t>Коворкинг-центр в г. Белгороде</t>
  </si>
  <si>
    <t>Филимонова Александра Анатольевна</t>
  </si>
  <si>
    <t>Поволжский ГТУ</t>
  </si>
  <si>
    <t>Многопрофильный образовательный центр с углубленным изучением декоративно-прикладных искусств в городе Солнечногорск</t>
  </si>
  <si>
    <t>Осокина Вера Анатольевна</t>
  </si>
  <si>
    <t>Чебышева Диляра Георгиевна</t>
  </si>
  <si>
    <t>Мусороперерабатывающий завод в районе с.Ильбухтино РТ</t>
  </si>
  <si>
    <t>Хабибулина Альбина Гомеровна</t>
  </si>
  <si>
    <t>к.э.н.</t>
  </si>
  <si>
    <t>Чернова Алена Викторовна</t>
  </si>
  <si>
    <t>Жилой комплекс «Невский берег» по ул. Октябрьская набережная в г. Санкт-Петербург</t>
  </si>
  <si>
    <t>Шарафисламова Гульнара Салаватовна</t>
  </si>
  <si>
    <t>Университет кинематографического и театрального искусства по улице Орембургский тракт в городе Казань</t>
  </si>
  <si>
    <t>Янина Екатерина Эдуардовна</t>
  </si>
  <si>
    <t>Проект  реконструкции  гостиничного комплекса в г. Ковров</t>
  </si>
  <si>
    <t>Исследование ветрового комфорта в пешеходных зонах многофункционального жилого комплекса на полуострове «Де-Фриз» Приморского края</t>
  </si>
  <si>
    <t>Балашова Дарья Валерьевна</t>
  </si>
  <si>
    <t>Дегтярев Денис Алексеевич</t>
  </si>
  <si>
    <t>Центр научных исследований по средовой акустике в г.Белгороде</t>
  </si>
  <si>
    <t>Першина Ирина Леонидовна</t>
  </si>
  <si>
    <t>Доронина Дарья Дмитриевна</t>
  </si>
  <si>
    <t>«Дворец торжеств в г. Белгород»</t>
  </si>
  <si>
    <t>Дёгтев Илья Алексеевич</t>
  </si>
  <si>
    <t>Учет солнечной радиации при проектировании растениеводческого научно-производственного комплекса в г. Тюмень</t>
  </si>
  <si>
    <t>Махмутов Артур Эмильевич</t>
  </si>
  <si>
    <t>Куприянов Валерий Николаевич</t>
  </si>
  <si>
    <t>Учет сорбционной влажности строительных материалов ограждающих конструкций при теплоэнергетических расчетах зданий</t>
  </si>
  <si>
    <t>Добросмыслов Сергей Сергеевич</t>
  </si>
  <si>
    <t>Пылаева Марина Махмудовна</t>
  </si>
  <si>
    <t>Салдеева Мария Андреевна</t>
  </si>
  <si>
    <t>Влияние архитектуры на эмоциональное состояние человека</t>
  </si>
  <si>
    <t>Сальников Евгений Михайлович</t>
  </si>
  <si>
    <t>Новосибирский ГАСУ</t>
  </si>
  <si>
    <t>Архитектура часовен Новосибирской области</t>
  </si>
  <si>
    <t>к.и.</t>
  </si>
  <si>
    <t>Акимова Мария Игоревна</t>
  </si>
  <si>
    <t>Хуснуллина Резеда Хамисовна</t>
  </si>
  <si>
    <t>Использование солнечной энергии для отопления и охлаждения зданий в Центре подготовки космонавтов и космических туристов в г.Знаменск Астраханской области</t>
  </si>
  <si>
    <t>Моделирование процессов тепло- и массопереноса в деревянных ограждающих конструкциях</t>
  </si>
  <si>
    <t>Шейбак (Жанкова) Светлана Александровна</t>
  </si>
  <si>
    <t>Сибирский ФУ</t>
  </si>
  <si>
    <t>Голева Валерия Вадимовна</t>
  </si>
  <si>
    <t>Проектирование и строительство крытого аквапарка на 900 посещений в г. Санкт-Петербурге</t>
  </si>
  <si>
    <t>Хозяинов Борис Петрович</t>
  </si>
  <si>
    <t>Горбачева Дарья Николаевна
Холова Алина Олеговна</t>
  </si>
  <si>
    <t>Проектирование и строительство пассажирского терминала в международном аэропорту «Емельяново» в г. Красноярске.</t>
  </si>
  <si>
    <t>Новиньков Алексей Геннадьевич</t>
  </si>
  <si>
    <t>Мирмастов Хамдин Мирмастович</t>
  </si>
  <si>
    <t>Центр Джамоатхона в городе Хороге республики Таджикистан</t>
  </si>
  <si>
    <t>Пахмурин Олег Равильевич</t>
  </si>
  <si>
    <t>Токарева Дарья Александровна</t>
  </si>
  <si>
    <t>Культурно-офисный центр в г. Самаре</t>
  </si>
  <si>
    <t>Найштут Юрий Семенович</t>
  </si>
  <si>
    <t>к.ф.-м.н.</t>
  </si>
  <si>
    <t>Агаркова Арина Ивановна</t>
  </si>
  <si>
    <t>Водоотведение города в Воронежской области с разработкой узла УФ–обеззараживания сточных вод</t>
  </si>
  <si>
    <t>Савельева Лариса Николаевна</t>
  </si>
  <si>
    <t>ВиВ</t>
  </si>
  <si>
    <t>Альбакасов Сакип Кажмуханович</t>
  </si>
  <si>
    <t>Канализационные очистные сооружения маслоэкстракционного завода м.р. Безенчук</t>
  </si>
  <si>
    <t>Гриднева Марина Александровна</t>
  </si>
  <si>
    <t>Власьева Алена Игоревна</t>
  </si>
  <si>
    <t>Проектирование сети водоотведения микрорайона и очистных сооружений города Краснодарского края</t>
  </si>
  <si>
    <t>Петрушова Наталья Валерьевна</t>
  </si>
  <si>
    <t>Глушенкова Мария Александровна</t>
  </si>
  <si>
    <t>Водоснабжение города с разработкой пожаротушения газонаполнительной компрессорной станции</t>
  </si>
  <si>
    <t>Нуруллин Жядит Салихзянович</t>
  </si>
  <si>
    <t>Искандеров Айдар Рустемович</t>
  </si>
  <si>
    <t>Канализация города с разработкой установки очистки сточных вод нефтеперерабатывающего завода</t>
  </si>
  <si>
    <t>Урмитова Назия Салиховна</t>
  </si>
  <si>
    <t>Корева Анна Сергеевна</t>
  </si>
  <si>
    <t>Дальневосточный ГУПС</t>
  </si>
  <si>
    <t>Водоснабжение ТЭЦ города Краснокаменска</t>
  </si>
  <si>
    <t>Ткаченко Александр Зосимович</t>
  </si>
  <si>
    <t>Насилевский Вячеслав Валентинович</t>
  </si>
  <si>
    <t>Водоотведение мясокомбината</t>
  </si>
  <si>
    <t>Землянова Марина Витальевна</t>
  </si>
  <si>
    <t>Ничипорова Анастасия Романовна</t>
  </si>
  <si>
    <t>Проектирование системы водоснабжения города Ростовской области и промышленной зоны</t>
  </si>
  <si>
    <t>Потоловский Роман Валерьевич</t>
  </si>
  <si>
    <t>Водоснабжение города с подготовкой подземных вод малоэтажного жилого комплекса</t>
  </si>
  <si>
    <t>Покровский Никита Сергеевич</t>
  </si>
  <si>
    <t>Бусарев Андрей Валерьевич</t>
  </si>
  <si>
    <t>Винокуров Денис Артурович</t>
  </si>
  <si>
    <t>Разработка критериев назначения классов энергоэффективности для оборудования и технологических линий подготовки вязких дорожных битумов</t>
  </si>
  <si>
    <t>Саенко Сергей Сергеевич</t>
  </si>
  <si>
    <t>Соловьев Кирилл Александрович</t>
  </si>
  <si>
    <t>Ретехнологизация поселковых очистных сооружений канализации п.Орловский Ростовской области</t>
  </si>
  <si>
    <t>Вильсон Елена Владимировна</t>
  </si>
  <si>
    <t>Старченко Сергей Федорович</t>
  </si>
  <si>
    <t>Староверов Сергей Владимирович</t>
  </si>
  <si>
    <t>Проект системы водопонижения парка Победы г. Белгород</t>
  </si>
  <si>
    <t>Тихонова Дарья Вадимовна</t>
  </si>
  <si>
    <t>Реконструкция ОСК г. Болотное Новосибирской области</t>
  </si>
  <si>
    <t>Амбросова Галина Тарасовна</t>
  </si>
  <si>
    <t>Фролов Евгений Валерьевич</t>
  </si>
  <si>
    <t>Канализация города с проектированием очистки поверхностных сточных вод</t>
  </si>
  <si>
    <t>Абитов Рунар Назилович</t>
  </si>
  <si>
    <t>Шершакова Анастасия Александровна</t>
  </si>
  <si>
    <t>Методы обеззараживания сточных вод хлорированием с дехлорированием и УФО на примере КОС г. Жигулёвск</t>
  </si>
  <si>
    <t>Стрелков Александр Кузьмич</t>
  </si>
  <si>
    <t>Бадертдинов Айнур Венерович</t>
  </si>
  <si>
    <t>Разработка установки водоподготовки системы водоснабжения гостиничного комплекса в г.Болгар</t>
  </si>
  <si>
    <t>Беркутов Андрей Николаевич</t>
  </si>
  <si>
    <t>Электрохимические методы дефосфотизации сточных вод</t>
  </si>
  <si>
    <t>Быстранова Анастасия Олеговна</t>
  </si>
  <si>
    <t>Исследование по очистке сточных вод маслоэкстракционного завода</t>
  </si>
  <si>
    <t>Теплых Светлана Юрьевна</t>
  </si>
  <si>
    <t>Гарифьянова Гузалия Рамиловна</t>
  </si>
  <si>
    <t>Доочистка водопроводной воды с применением малогабаритных установок</t>
  </si>
  <si>
    <t>Гевель Дарья Алексеевна</t>
  </si>
  <si>
    <t>Повышение водоотдающей способности осадков природных вод</t>
  </si>
  <si>
    <t>Южно-Уральский ГУ</t>
  </si>
  <si>
    <t>Николаенко Елена Валентиновна</t>
  </si>
  <si>
    <t>Жаклаева Ирина Юрьевна</t>
  </si>
  <si>
    <t>Исследование технологических параметров загрузки фильтров на водопроводных очистных сооружениях с. Большая Черниговка</t>
  </si>
  <si>
    <t>Атанов Николай Андреевич</t>
  </si>
  <si>
    <t>Исследование влияния кавитационной обработки на очистку производственных сточных вод</t>
  </si>
  <si>
    <t>Набережных Ангелина Андреевна</t>
  </si>
  <si>
    <t>Гириков Олег Георигиевич</t>
  </si>
  <si>
    <t>Паталай Ольга Александровна</t>
  </si>
  <si>
    <t>Разработка технологической схемы с контактными осветлителями на воде из р.Туры</t>
  </si>
  <si>
    <t>Жулин Александр Гаврилович</t>
  </si>
  <si>
    <t>Реконструкция локальных очистных сооружений гальванического производства</t>
  </si>
  <si>
    <t>Плотникова Светлана Александровна</t>
  </si>
  <si>
    <t>Сибирский ГУПС</t>
  </si>
  <si>
    <t>Рязанцев Анатолий Александрович</t>
  </si>
  <si>
    <t>Прикащикова Мария Сергеевна</t>
  </si>
  <si>
    <t>Сидоренко Ольга Владимировна</t>
  </si>
  <si>
    <t>Исследования по предотвращению образования налета на стенках плавательного бассейна СК «Зодчий»</t>
  </si>
  <si>
    <t>Старцева Анастасия Александровна</t>
  </si>
  <si>
    <t>Удаление фосфора из сточной жидкости</t>
  </si>
  <si>
    <t>Разработка способа очистки воды подземного источника, на примере населенного пункта Волгоградской области</t>
  </si>
  <si>
    <t>Трегубов Алексей Юрьевич</t>
  </si>
  <si>
    <t>Кичев Дмитрий Станиславович</t>
  </si>
  <si>
    <t xml:space="preserve">Трофимова Виктория Константиновна </t>
  </si>
  <si>
    <t>Очистка поверхностных сточных вод асфальтобетонного завода</t>
  </si>
  <si>
    <t>Селюгин Александр Сергеевич</t>
  </si>
  <si>
    <t>Халиуллин Фаниль Фаритович</t>
  </si>
  <si>
    <t>к.п.н.</t>
  </si>
  <si>
    <t>Ченский Илья Александрович</t>
  </si>
  <si>
    <t>Разработка технологии очистки вод в установках рыборазведения с применением волновых воздействий</t>
  </si>
  <si>
    <t>Исследование и проектирование систем центрального водоснабжения и водоотведения жилого массива Большие Дербышки 2</t>
  </si>
  <si>
    <t>Серпокрылов Николай Сергеевич</t>
  </si>
  <si>
    <t>Брагарь Елена Петровна</t>
  </si>
  <si>
    <t>Торгово-развлекательный центр в г. Тюмени</t>
  </si>
  <si>
    <t>Геотехника</t>
  </si>
  <si>
    <t>Киселёв Никита Юрьевич</t>
  </si>
  <si>
    <t>Гибельгауз Александр Дмитриевич</t>
  </si>
  <si>
    <t>Алтайский ГТУ</t>
  </si>
  <si>
    <t>Подбор рациональных конструкций и материалов грунтовых подушек, как оснований фундаментов зданий ( на примере г. Барнаула)</t>
  </si>
  <si>
    <t>Носков Игорь Владиславович</t>
  </si>
  <si>
    <t>Шевченко Мария Александровна</t>
  </si>
  <si>
    <t>Реконструкция трубопроводов путем применения труб из высокопрочного чугуна с шаровидным графитом</t>
  </si>
  <si>
    <t>Московский ГСУ</t>
  </si>
  <si>
    <t>Орлов Владимир Александрович</t>
  </si>
  <si>
    <t>Степанов Максим Андреевич</t>
  </si>
  <si>
    <t>Влияние вертикальной опрессовки грунта однослойного и двухслойного оснований на несущую способность свай</t>
  </si>
  <si>
    <t>Джабраилова Карина Руслановна</t>
  </si>
  <si>
    <t>Нижегородский ГАСУ</t>
  </si>
  <si>
    <t>Горохов Евгений Николаевич</t>
  </si>
  <si>
    <t>Оценка влияния теплового режима резервуара нефтеперекачивающих станций на температурный режим грунтового основания в криолитозоне</t>
  </si>
  <si>
    <t>Комарова Дарья Алексеевна</t>
  </si>
  <si>
    <t>Малышкина Анна Витальевна</t>
  </si>
  <si>
    <t>Разов Игорь Олегович</t>
  </si>
  <si>
    <t>Управление проектом обустройства Зимнего месторождения. Кусты скважин 15, 15.1</t>
  </si>
  <si>
    <t>Рулева Надежда Владимировна</t>
  </si>
  <si>
    <t>Дымовая труба в составе комплекса комбинированной установки нефтеперерабатывающего завода в п.г.т. Яя Кемеровской области</t>
  </si>
  <si>
    <t>Линовский Станислав Викторович</t>
  </si>
  <si>
    <t>Адзиев Сайгид Мурадович</t>
  </si>
  <si>
    <t>Особенности инженерно-геологических изысканий для проектирования и строительства гидротехнических сооружений на просадочных грунтах</t>
  </si>
  <si>
    <t>Олянский Юрий Иванович</t>
  </si>
  <si>
    <t>и.о.зав.каф.</t>
  </si>
  <si>
    <t>Численное моделирование процесса распространения прерывных волн перемещения с обрушенным фронтом</t>
  </si>
  <si>
    <t>Валов Андрей Олегович</t>
  </si>
  <si>
    <t>Дегтярёв Владимир Владимирович</t>
  </si>
  <si>
    <t>Гармакова Маргарита Егоровна</t>
  </si>
  <si>
    <t>Численное моделирование гидрофизических процесов в зоне расположения подводных трубопроводов</t>
  </si>
  <si>
    <t>Дацьо Дмитрий Анатольевич</t>
  </si>
  <si>
    <t>Кубанский ГАУ</t>
  </si>
  <si>
    <t>Бассейн сезонного регулирования в г. Геленджике с анализом напряженно-деформированного состояния конструкций плотины с учетом различной степени наполнения</t>
  </si>
  <si>
    <t>Дегтярева Ольга Георгиевна</t>
  </si>
  <si>
    <t>Мозгунов Максим Дмитриевич</t>
  </si>
  <si>
    <t>Прогноз прочности глинистых оснований гидротехнических сооружений</t>
  </si>
  <si>
    <t>Христолюбова Ксения Анатольевна</t>
  </si>
  <si>
    <t>Родионов Максим Владимирович</t>
  </si>
  <si>
    <t>Ледовые воздействия на свайные гидротехнические сооружения</t>
  </si>
  <si>
    <t>Казаков Никита Дмитриевич</t>
  </si>
  <si>
    <t>Система водоотведения населённого пункта с решением задачи извлечения азота и фосфора из городских сточных вод</t>
  </si>
  <si>
    <t>Кащенко Олег Викторович</t>
  </si>
  <si>
    <t>Иванов Никита Вадимович</t>
  </si>
  <si>
    <t>Водоотводящие системы населённого пункта с разработкой системы очистки поверхностного стока с территории нефтебазы</t>
  </si>
  <si>
    <t>Мухаметшина Рашида Исламовна</t>
  </si>
  <si>
    <t>Комплект оборудования для разработки мерзлого грунта на базе минипогрузчика</t>
  </si>
  <si>
    <t>Дедов Алексей Сергеевич</t>
  </si>
  <si>
    <t>МАС</t>
  </si>
  <si>
    <t>Саранчукова Ксения Сергеевна</t>
  </si>
  <si>
    <t>Комплект оборудования для погружения свай пневматическим молотом</t>
  </si>
  <si>
    <t>Коробейников Александр Сергеевич</t>
  </si>
  <si>
    <t>Автоматизация процесса нанесения напольного рисунка</t>
  </si>
  <si>
    <t>Турышева Евгения Сергеевна</t>
  </si>
  <si>
    <t>Реализация концепци "Умный дом" посредством использования аппаратной платформы Arduino</t>
  </si>
  <si>
    <t>Кирколуп  Евгений  Романович</t>
  </si>
  <si>
    <t>Серебренников Александр Валерьевич</t>
  </si>
  <si>
    <t>Обоснование технологического процесса и средств механизации отделения гранитных блоков от массива</t>
  </si>
  <si>
    <t>Тамбовцев Павел Николаевич</t>
  </si>
  <si>
    <t>Метод неразрушающего контроля асфальтобетонных покрытий</t>
  </si>
  <si>
    <t>Емельянов Рюрик Тимофеевич</t>
  </si>
  <si>
    <t>Ткаченко Никита Александрович</t>
  </si>
  <si>
    <t>Апрелева Вероника Сергеевна</t>
  </si>
  <si>
    <t>Обоснование бизнес-концепции строительства жилого дома в г.Томске, по адресу пер. Тихий, 42</t>
  </si>
  <si>
    <t>Югова Ирина Владимировна</t>
  </si>
  <si>
    <t>ОИСД</t>
  </si>
  <si>
    <t>Апхадзе Георгий Татеозович</t>
  </si>
  <si>
    <t>Монолитный жилой дом со встроенными офисными помещениями</t>
  </si>
  <si>
    <t>Палагин Николай Григорьевич</t>
  </si>
  <si>
    <t>Гуляева Александра Александровна</t>
  </si>
  <si>
    <t>Особенности ценообразования в строительстве в Российской Федерации на современном этапе</t>
  </si>
  <si>
    <t>Костенко Ольга Михайловна</t>
  </si>
  <si>
    <t>Калинина Евгения Павловна</t>
  </si>
  <si>
    <t>Экспертиза инвестиционных проектов создания коворкинг центров в Самаре</t>
  </si>
  <si>
    <t>Дидковская Ольга Всеволодовна</t>
  </si>
  <si>
    <t>д.э.н.</t>
  </si>
  <si>
    <t>Кашшафутдинова Алена Сергеевна</t>
  </si>
  <si>
    <t>Экспертиза процесса строительства жилого дома по ул. Дуси Ковальчук в Заельцовском р-не г. Новосибирска</t>
  </si>
  <si>
    <t>Иконникова Альбина Викторовна</t>
  </si>
  <si>
    <t>Крутикова Екатерина Александровна</t>
  </si>
  <si>
    <t>Управление эксплуатацией дополнительных арендных площадей, пристроенных к существующему жилому дому, на примере объекта, расположенного в городе Нижнекамск)</t>
  </si>
  <si>
    <t>Ильина Евгения Валерьевна</t>
  </si>
  <si>
    <t>Ланцова Татьяна Евгеньевна</t>
  </si>
  <si>
    <t xml:space="preserve">Инвестиционный проект по строительству арендного жилья (на примере жилого квартала, расположенного в Зеленодольском районе Республики Татарстан) </t>
  </si>
  <si>
    <t>Гареев Ильнур Фаилович</t>
  </si>
  <si>
    <t>Лапшина Наталья Валерьевна</t>
  </si>
  <si>
    <t>Проект строительства гостиницы в Нижнем Новгороде и оценка ее экономической эффективности</t>
  </si>
  <si>
    <t>Горбунов Сергей Владимирович</t>
  </si>
  <si>
    <t>Меньшикова Анастасия Викторовна</t>
  </si>
  <si>
    <t>Реализация инвестиционного проекта строительства жилого дома № 2 по адресу:  г. Красноярск, жилой район «Тихие зори»</t>
  </si>
  <si>
    <t>Саенко Ирина Александровна</t>
  </si>
  <si>
    <t>Морозов Владислав Евгеньевич</t>
  </si>
  <si>
    <t>Оценка эффективности управленческих решений при реализации проекта строительства бюджетного детского сада на 220 мест за счет областного и местного бюджета в составе жилого комплекса «Суворовский» в г. Ростове-на-Дону</t>
  </si>
  <si>
    <t>Зильберова Инна Юрьевна</t>
  </si>
  <si>
    <t>Панасенко Маргарита Вадимовна</t>
  </si>
  <si>
    <t>Инвестиционное обоснование строительства многоэтажного жилого дома в условиях комплексного развития территорий в г. Ростове-на-Дону</t>
  </si>
  <si>
    <t>Шеина Светлана Георгиевна</t>
  </si>
  <si>
    <t>Салагаева Элина Игоревна</t>
  </si>
  <si>
    <t>Управление реализацией проекта строительства многофункционального объекта в г. Томске</t>
  </si>
  <si>
    <t>Рабцевич Ольга Валерьевна</t>
  </si>
  <si>
    <t>Сенокопенко Татьяна Эдуардовна</t>
  </si>
  <si>
    <t>Экспертиза процесса строительства жилого дома по адресу: пгт. Грамотенно, ул. 60 лет Комсомола, д.13</t>
  </si>
  <si>
    <t>Суслонова Анастасия Андреевна</t>
  </si>
  <si>
    <t>Инвестиционный проект строительства турбазы в г. Тюмени</t>
  </si>
  <si>
    <t>Мартюшева Анжелика Ивановна</t>
  </si>
  <si>
    <t>Федорова Анна Юрьевна</t>
  </si>
  <si>
    <t>Экономическая эффективность планировочных решений жилых комплексов (на примере паркингов г.Казани)</t>
  </si>
  <si>
    <t>Романова Анна Ильинична</t>
  </si>
  <si>
    <t>Фомина Марина Александровна</t>
  </si>
  <si>
    <t>Разработка проекта сохранения объекта культурного наследия</t>
  </si>
  <si>
    <t xml:space="preserve">Мамаева Ольга Анатольевна </t>
  </si>
  <si>
    <t>Хакимова Альбина Рузилевна</t>
  </si>
  <si>
    <t>Разработка мероприятий по повышению эффективности деятельности эксплуатирующей компании на всех стадиях жизненного цикла ЖК (на примере ЖК «Современник»)</t>
  </si>
  <si>
    <t>Хуснутдинов Файруз Фирдусович</t>
  </si>
  <si>
    <t>Инвестиционные проекты малоэтажного строительства на примере технологий японской фирмы «Ида Сангё Рус»</t>
  </si>
  <si>
    <t>Чекунова Ольга Олеговна</t>
  </si>
  <si>
    <t>Оценка эффективности инвестиционного проекта строительства коттеджного поселка в Кстовском районе</t>
  </si>
  <si>
    <t>Шишкина Евгения Федоровна</t>
  </si>
  <si>
    <t>Управление проектом реконструкции ДК «Строитель» в г. Тюмени</t>
  </si>
  <si>
    <t>Ахметова Лилия Радиковна</t>
  </si>
  <si>
    <t>Совершенствование методов и показателей оценки комфортности объектов жилой недвижимости</t>
  </si>
  <si>
    <t>Басова Алёна Сергеевна</t>
  </si>
  <si>
    <t>Методика обоснования размещения мощностей по производству строительных материалов, изделий и конструкций в Нижегородской области</t>
  </si>
  <si>
    <t>Кожин Владимир Александрович</t>
  </si>
  <si>
    <t>Валиев Айдар Наилевич</t>
  </si>
  <si>
    <t>Судебная экспертиза объектов капитального строительства на предмет технического состояния и соответствия строительным нормам и правилам</t>
  </si>
  <si>
    <t>Сайфуллина Фарида Маратовна</t>
  </si>
  <si>
    <t>Демина Ольга Александровна</t>
  </si>
  <si>
    <t>Кубанский ГТУ</t>
  </si>
  <si>
    <t>Внедрение технологии информационного моделирования (BIM-технологий) в строительных организациях, как инструмента повышения их конкурентоспособности</t>
  </si>
  <si>
    <t>Соловьева Екатерина Владимировна</t>
  </si>
  <si>
    <t>Загидуллин Айнур Ранисович</t>
  </si>
  <si>
    <t>Девелопмент объектов малоэтажного строительства на примере технологий японской фирмы «Иида Сангё Рус» (расположенных в Казанской агломерации)</t>
  </si>
  <si>
    <t>Зубанкова Анастасия Владимировна</t>
  </si>
  <si>
    <t>Шевченко Жанна Анатольевна</t>
  </si>
  <si>
    <t>Развитие отраслевой сметно-нормативной базы для строительства объектов железнодорожной инфраструктуры</t>
  </si>
  <si>
    <t>Мамиконян Арпина Саркисовна</t>
  </si>
  <si>
    <t>Современное состояние и пути совершенствования управления инвестиционно-строительным комплексом</t>
  </si>
  <si>
    <t>Ординян Василий Семенович</t>
  </si>
  <si>
    <t>Рубан Алина Игоревна</t>
  </si>
  <si>
    <t>Обоснование способов реновации многоквартирных домов для различных типов городской жилой застройки 
(на примере г. Томска)</t>
  </si>
  <si>
    <t>Токарев Дмитрий Анатольевич</t>
  </si>
  <si>
    <t>Разработка практических предложений по применению современных технологий в системе эффективной эксплуатации объектов жилой недвижимости</t>
  </si>
  <si>
    <t>Калашников Сергей Юрьевич</t>
  </si>
  <si>
    <t>Аглиуллина Аделя Фаритовна</t>
  </si>
  <si>
    <t>Оценка влияния внешнего армирования из полимеркомпозитных материалов на несущую способность и трещиностойкость железобетонных балок</t>
  </si>
  <si>
    <t>Мирсаяпов Ильшат Талгатович</t>
  </si>
  <si>
    <t>ПГС</t>
  </si>
  <si>
    <t>Белов Артем Олегович</t>
  </si>
  <si>
    <t>Проектирование и строительство здания цеха по производству изделий из газобетона в г. Новоси-бирске</t>
  </si>
  <si>
    <t>Гилязидинова Наталья Владимировна</t>
  </si>
  <si>
    <t>Беличенко Максим Юрьевич</t>
  </si>
  <si>
    <t>Исследование напряженно-деформированного состояния узловых соединений деревометаллического структурного покрытия</t>
  </si>
  <si>
    <t>Деордиев Сергей Владимирович</t>
  </si>
  <si>
    <t>Березина Марина Андреевна
Павенко Анастасия Евгеньевна</t>
  </si>
  <si>
    <t>Фитнес-клуб по проспекту 50 лет Октября в г. Тверь (комплексная ВКР)</t>
  </si>
  <si>
    <t>Баркая Темур Рауфович</t>
  </si>
  <si>
    <t>Тверской ГУ</t>
  </si>
  <si>
    <t>Блинов Сергей Васильевич</t>
  </si>
  <si>
    <t>Жилой дом бизнес-класса по ул. Малая Бронная г.Москва</t>
  </si>
  <si>
    <t>Кикоть Андрей Александрович</t>
  </si>
  <si>
    <t>Боев Станислав Юрьевич</t>
  </si>
  <si>
    <t>Проектирование и строительство здания спорт-комплекса для водных видов спорта в г.Юрге</t>
  </si>
  <si>
    <t>Волченков Дмитрий Юрьевич</t>
  </si>
  <si>
    <t>Проект бизнес-центра в г.Рязани</t>
  </si>
  <si>
    <t>Ревич Яков Львович</t>
  </si>
  <si>
    <t>Воробьева Наталья Сергеевна
Голубева Татьяна Сергеевна</t>
  </si>
  <si>
    <t>Скудалов Павел Олегович</t>
  </si>
  <si>
    <t>Орнитологическая станция в городе Севастополь</t>
  </si>
  <si>
    <t>Деревянко Евгений Михайлович</t>
  </si>
  <si>
    <t>Совершенствование клинового типа узла соединения элементов пространственных стержневых сооружений</t>
  </si>
  <si>
    <t>Шмелёв Геннадий Николаевич</t>
  </si>
  <si>
    <t>Задорожная Анна Владимировна</t>
  </si>
  <si>
    <t>136-ти квартирный жилой дом с подземной стоянкой на 15 автомобилей в г. Новочеркасске</t>
  </si>
  <si>
    <t>Аксенов Николай Борисович</t>
  </si>
  <si>
    <t>Конин Павел Сергеевич</t>
  </si>
  <si>
    <t>Проект нотариально-юридической конторы в г. Новомичуринске</t>
  </si>
  <si>
    <t>Маношкина Галина Валентиновна</t>
  </si>
  <si>
    <t>Кошелев Антон Вячеславович</t>
  </si>
  <si>
    <t>Культурно-развлекательный комплекс в городе Ижевске</t>
  </si>
  <si>
    <t>Кочеткова Анна Андреевна</t>
  </si>
  <si>
    <t>Леглер Елизавета Георгиевна</t>
  </si>
  <si>
    <t>Петров Станислав Михайлович</t>
  </si>
  <si>
    <t>Производственно-выставочный комплекс в г. Самаре</t>
  </si>
  <si>
    <t>Лобикова Валерия Сергеевна</t>
  </si>
  <si>
    <t>Мосесов Марат Давидович</t>
  </si>
  <si>
    <t>Торгово-выставочный комплекс в г. Самаре</t>
  </si>
  <si>
    <t>Миронова Евгения Юрьевна</t>
  </si>
  <si>
    <t>Лампси Борис Борисович</t>
  </si>
  <si>
    <t>Высотный бизнес-центр в городе Казани</t>
  </si>
  <si>
    <t>Осадчий Артем Сергеевич</t>
  </si>
  <si>
    <t>Исследование ветровых воздействий при моделировании объекта параметрической архитектуры в г. Новочеркасске (НИР)</t>
  </si>
  <si>
    <t>Кравченко Галина Михайловна</t>
  </si>
  <si>
    <t>Сазонова Алина Викторовна</t>
  </si>
  <si>
    <t>Динамический расчет горизонтального небоскреба в г. Ростове-на-Дону</t>
  </si>
  <si>
    <t>Семененко Нина Гамаровна</t>
  </si>
  <si>
    <t>Реконструкция физкультурно-оздоровительного центра с надстройкой 8-ми жилых этажей в г. Краснодаре по ул. Краснознаменная</t>
  </si>
  <si>
    <t>Братошевская Вилолетта Витальевна</t>
  </si>
  <si>
    <t>Синявский Артур Игоревич</t>
  </si>
  <si>
    <t>Опытно-конструкторские исследования энергоэффективных крупнопанельных стен для каркасного жилого здания (строительный №44) в пос. Зональная станция</t>
  </si>
  <si>
    <t>Родевич Виктор Викторович</t>
  </si>
  <si>
    <t>Скляренко Владислав Михайлович</t>
  </si>
  <si>
    <t>Конструктивные решения фундаментов административного здания в г. Краснодаре</t>
  </si>
  <si>
    <t>Коленченко Константин Эдуардович</t>
  </si>
  <si>
    <t>к.с.-х.н.</t>
  </si>
  <si>
    <t>Тужилкина Полина Валентиновна</t>
  </si>
  <si>
    <t>Туровский Сергей Валерьевич</t>
  </si>
  <si>
    <t>Реконструкция фасадов здания ОАО "ТомскНИПИнефть" с целью повышения их теплозащитных свойств</t>
  </si>
  <si>
    <t>Шаланкова Анна Георгиевна, 
Шелковникова Александра Игоревна</t>
  </si>
  <si>
    <t>Строительство речного вокзала «Синяя чайка» в г. Н</t>
  </si>
  <si>
    <t>Мельников Роман Викторович</t>
  </si>
  <si>
    <t>Административно-деловой центр в г. Тюмени</t>
  </si>
  <si>
    <t>Щербинин Святослав Александрович</t>
  </si>
  <si>
    <t>Валиахметов Ильмир Гумерович</t>
  </si>
  <si>
    <t>Исследование напряженно-деформированного состояния нормального сечения изгибаемых элементов из мелкозернистого бетона армированных полимерной композитной арматурой</t>
  </si>
  <si>
    <t>Дёгин Андрей Геннадьевич</t>
  </si>
  <si>
    <t>Исследование аэромеханики и теплообмена системы из 3-х моделей зданий в условиях городской застройки</t>
  </si>
  <si>
    <t>Коробков Сергей Викторович</t>
  </si>
  <si>
    <t>Дульмиева Алсу Фидаилевна</t>
  </si>
  <si>
    <t>Оценка экономической эффективности применения сбор-ных цилиндрических оболочек из высокопрочного песчаного бетона</t>
  </si>
  <si>
    <t>Зиятдинов Эмиль Камильевич</t>
  </si>
  <si>
    <t>Действительная работа мобильных стержневых сооружений</t>
  </si>
  <si>
    <t>Иванова Ксения Олеговна</t>
  </si>
  <si>
    <t>Конструирование металлодеревянной балки с гофрированной стенкой</t>
  </si>
  <si>
    <t>Грачев Владимир Алексеевич</t>
  </si>
  <si>
    <t>Кошко Богдан Олегович</t>
  </si>
  <si>
    <t>Пляскин Андрей Сергеевич</t>
  </si>
  <si>
    <t xml:space="preserve">и. о. зав. каф. </t>
  </si>
  <si>
    <t>Экспериментальные и численные исследования зависимости частот собственных колебаний железобетонных колонн от напряженно-деформированного состояния</t>
  </si>
  <si>
    <t>Крыцовкина Анна Владимировна</t>
  </si>
  <si>
    <t>Никитина Елена Александровна</t>
  </si>
  <si>
    <t>Собственные и сейсмические крутильные колебания каркасного здания с учетом податливости основания</t>
  </si>
  <si>
    <t xml:space="preserve">Натурные и численные исследования динамических параметров колонн железобетонного каркаса в процессе монтажа </t>
  </si>
  <si>
    <t>Пляскин Алексей Сергеевич</t>
  </si>
  <si>
    <t>Польщиков Роман Андреевич</t>
  </si>
  <si>
    <t>Особенности проектирования зданий с применением эластомерных опор в сейсмически опасных районах</t>
  </si>
  <si>
    <t>Усольцева Ольга Александровна</t>
  </si>
  <si>
    <t>Разживина Алена Владимировна</t>
  </si>
  <si>
    <t>Анализ колебаний пространственного 3-этажного каркаса на действие сейсмических сил</t>
  </si>
  <si>
    <t>Потапов Александр Николаевич</t>
  </si>
  <si>
    <t>Садрутдинова Айсылу Рустамовна</t>
  </si>
  <si>
    <t>Оценка экономической эффективности применения сбор-ных пологих оболочек положительной гауссовой кривизны из высокопрочного песчаного бетона</t>
  </si>
  <si>
    <t>Скачков Феликс Павлович</t>
  </si>
  <si>
    <t>Исследование нагельного эффекта продольной арматуры в наклонном сечении</t>
  </si>
  <si>
    <t>Филатов Валерий Борисович</t>
  </si>
  <si>
    <t>Сокол Максим Николаевич</t>
  </si>
  <si>
    <t>Исследование аэромеханики и теплообмена системы из 2-х моделей зданий в условиях интерференции</t>
  </si>
  <si>
    <t>Хованский Максим Евгеньевич</t>
  </si>
  <si>
    <t>Влияние влажностного состояния древесины на работу нагельных (гвоздевых) соединений</t>
  </si>
  <si>
    <t>Рожков Александр Федорович</t>
  </si>
  <si>
    <t>Хусенова Ирина Алексеевна</t>
  </si>
  <si>
    <t>Новоселов Алексей Анатольевич</t>
  </si>
  <si>
    <t>Анализ напряжённо-деформированного состояния связей стальных каркасов многоэтажных зданий</t>
  </si>
  <si>
    <t>Яковлев Игорь Иванович</t>
  </si>
  <si>
    <t>Митасов Валерий Михайлович</t>
  </si>
  <si>
    <t>Усиление пролетного строения сталежелезобетонного моста под современные нагрузки</t>
  </si>
  <si>
    <t>Андреева Алина Александровна</t>
  </si>
  <si>
    <t>Библиотека с подземным книгохранилищем в г. Краснодар. Надземная часть</t>
  </si>
  <si>
    <t>Тарасов Алексей Владимирович</t>
  </si>
  <si>
    <t>Баранова Юлия Александровна</t>
  </si>
  <si>
    <t>Каретникова Светлана Вениаминовна</t>
  </si>
  <si>
    <t>Проект бизнес-центра. Многофункциональный комплекс с подземной парковкой  в г. Рязани</t>
  </si>
  <si>
    <t>Валиева Рузиля Рамазановна</t>
  </si>
  <si>
    <t>Королева Ирина Владимировна</t>
  </si>
  <si>
    <t>Многофункциональный высотный комплекс «Айсберг» в г.Казани по ул.А. Камалеева</t>
  </si>
  <si>
    <t>Верник Виктория Вячеславовна\</t>
  </si>
  <si>
    <t>Спортивно-оздоровительный комплекс на 1200 человек в г. Екатеринбурге</t>
  </si>
  <si>
    <t>Глыбина Елена Вадимовна</t>
  </si>
  <si>
    <t>Копытов Михаил Михайлович</t>
  </si>
  <si>
    <t>Проектирование дворца спорта и зрелищ в г.Томске</t>
  </si>
  <si>
    <t>Зубахина Анастасия Евгеньевна</t>
  </si>
  <si>
    <t>Библиотека с подземным книгохранилищем в г. Краснодар, подземная часть</t>
  </si>
  <si>
    <t>Козырь Антон Владимирович</t>
  </si>
  <si>
    <t>Жилое здание со встроенными помещениями общественного назначения в городе Владивостоке</t>
  </si>
  <si>
    <t>Головко Александр Владимирович</t>
  </si>
  <si>
    <t>Королев Дмитрий Сергеевич</t>
  </si>
  <si>
    <t>Бассейн в Нижнем Новгороде</t>
  </si>
  <si>
    <t>Тишков Владимир Александрович</t>
  </si>
  <si>
    <t>Ромадинов Иван Витальевич</t>
  </si>
  <si>
    <t>Легкоатлетический манеж в г. Волгограде</t>
  </si>
  <si>
    <t>Репин Александр Иванович</t>
  </si>
  <si>
    <t>Шлепцова (Пушкарева) Владислава Олеговна</t>
  </si>
  <si>
    <t>Проект бизнес-центра. Многофункциональное высотное здание в г. Рязани</t>
  </si>
  <si>
    <t>Андриянова Ксения Дмитриевна, Ларюшина Дарья Дмитриевна</t>
  </si>
  <si>
    <t>СМ</t>
  </si>
  <si>
    <t>Подбор состава и технологии производства самоуплотняющихся бетонов</t>
  </si>
  <si>
    <t>Енджиевская Ирина Геннадьевна</t>
  </si>
  <si>
    <t>Бежинар Юлия Андреевна</t>
  </si>
  <si>
    <t>Расширение производства действующего предприятия ООО «ППЖТ», г. Тюмень</t>
  </si>
  <si>
    <t>Зимакова Галина Александровна</t>
  </si>
  <si>
    <t>Газимов Алмаз Зинурович</t>
  </si>
  <si>
    <t>Морозова Нина Николаевна</t>
  </si>
  <si>
    <t>Разработка комплексной добавки для прямой технологии производства силикатного кирпича</t>
  </si>
  <si>
    <t>Дрыга Мария Владимировна</t>
  </si>
  <si>
    <t>Воронежский ГТУ</t>
  </si>
  <si>
    <t>Завод по производству железобетонных шпал и плит для обустройства железнодорожных переездов</t>
  </si>
  <si>
    <t>Шмитько Евгений Иванович</t>
  </si>
  <si>
    <t>Ерофеева Екатерина Вячеславовна</t>
  </si>
  <si>
    <t>Организация контроля качества продукции на производственном предприятии</t>
  </si>
  <si>
    <t>Князькина Екатерина Владимировна</t>
  </si>
  <si>
    <t>Куликова Анжелика Андреевна</t>
  </si>
  <si>
    <t>Сухие строительные смеси для кладочных и ремонтных работ с комплексными модифицирующими добавками</t>
  </si>
  <si>
    <t>Копаница Наталья Олеговна</t>
  </si>
  <si>
    <t>Лёушкин Виталий Юрьевич</t>
  </si>
  <si>
    <t>Белов Владимир Владимирович</t>
  </si>
  <si>
    <t>Модернизация производства силикатного кирпича на АО «ТКСМ-2», г. Тверь</t>
  </si>
  <si>
    <t>Морева Анастасия Игоревна</t>
  </si>
  <si>
    <t>Разработка состава и технологии производства стеновых панелей и перегородок из светопропускающего бетона</t>
  </si>
  <si>
    <t>Удодов Сергей Алексеевич</t>
  </si>
  <si>
    <t>Одинцов Артём Андреевич</t>
  </si>
  <si>
    <t>Александрова Ольга Владимировна</t>
  </si>
  <si>
    <t xml:space="preserve">Проектирование завода аэродромных плит ПАГ производительностью 18 тыс. метров куб. в год 
в г.Симферополе
</t>
  </si>
  <si>
    <t>Османов Артем Бейбалаевич</t>
  </si>
  <si>
    <t>Ярославский ГТУ</t>
  </si>
  <si>
    <t>Восстановление температурно-влажностного режима ограждающих конструкций при реконструкции жилого дома в г. Москве.</t>
  </si>
  <si>
    <t>Абрамов Михаил Андреевич</t>
  </si>
  <si>
    <t>Осоян Максим Мишаевич</t>
  </si>
  <si>
    <t>Технологическая линия по производству дорожных плит агрегатно-поточным способом</t>
  </si>
  <si>
    <t>Балабанов Михаил Сергееевич</t>
  </si>
  <si>
    <t>Пименов Сергей Александрович</t>
  </si>
  <si>
    <t>Саратовский ГТУ</t>
  </si>
  <si>
    <t>Производство стеновых изделий на основе фосфогипса</t>
  </si>
  <si>
    <t>Фомина Наталья Николаевна</t>
  </si>
  <si>
    <t>Сивов Евгений Анатольевич</t>
  </si>
  <si>
    <t>Завод по производству лицевого пустотелого керамического кирпича</t>
  </si>
  <si>
    <t>Мольков Алексей Александрович</t>
  </si>
  <si>
    <t>Слаутина Алёна Александровна</t>
  </si>
  <si>
    <t>Техническое перевооружение кассетной технологии на ООО «Завод ЖБИ − 3» г. Тюмень</t>
  </si>
  <si>
    <t>Каспер Елена Александровна</t>
  </si>
  <si>
    <t>Филиппова Валерия Витальевна</t>
  </si>
  <si>
    <t>Бруяко Михаил Герасимович</t>
  </si>
  <si>
    <t>Органо-минеральные гибридные матрицы для полимерных композиционных материалов</t>
  </si>
  <si>
    <t>Фоминых Юлия Сергеевна</t>
  </si>
  <si>
    <t>Реконструкция формовочного цеха ЗАО ККПД на выпуск панелей внутренних стен по безвибрационной технологии</t>
  </si>
  <si>
    <t>Касторных Любовь Ивановна</t>
  </si>
  <si>
    <t>Чариков Григорий Юрьевич</t>
  </si>
  <si>
    <t xml:space="preserve">Пшеничный Геннадий Никифорович </t>
  </si>
  <si>
    <t>Разработка метода диагностики портландцемента и химических добавок (взамен ГОСТ 310.3)</t>
  </si>
  <si>
    <t>Васильева Алена Игоревна</t>
  </si>
  <si>
    <t>Вологодский ГУ</t>
  </si>
  <si>
    <t>Исследование физико-технических свойств щепоцементной плиты "ROSSTRO-VELOX"</t>
  </si>
  <si>
    <t>Казакова Ирина Сергеевна</t>
  </si>
  <si>
    <t>Глазырина Ксения Андреевна</t>
  </si>
  <si>
    <t>Облицовочная плитка на основе местного глинистого сырья</t>
  </si>
  <si>
    <t>Шоева Татьяна Евгеньевна</t>
  </si>
  <si>
    <t>Горкольцева Динара Сергеевна</t>
  </si>
  <si>
    <t>Эффективные теплоизоляционные материалы на основе торфа для зданий купольного типа</t>
  </si>
  <si>
    <t>Гриненко Екатерина Андреевна</t>
  </si>
  <si>
    <t>Повышение качества известково-пуццолановых вяжущих и материалов на их основе</t>
  </si>
  <si>
    <t xml:space="preserve">Хлыстов Алексей Иванович </t>
  </si>
  <si>
    <t>Долгая (Селезнёва) Алёна Игоревна</t>
  </si>
  <si>
    <t>Органоминеральный модификатор для композитов на основе цемента</t>
  </si>
  <si>
    <t>Егоров Егор Сергеевич</t>
  </si>
  <si>
    <t>Разработка технологии возведения каменных конструкций на основе использования модифицированных минеральных смесей</t>
  </si>
  <si>
    <t>Придатко Юрий Михайлович</t>
  </si>
  <si>
    <t>Ефишов Лука Игоревич</t>
  </si>
  <si>
    <t>Исследование влияния суперабсорбирующих полимеров на пластическую усадку в бетоне</t>
  </si>
  <si>
    <t>Соловьев Вадим Геннадьевич</t>
  </si>
  <si>
    <t>Кагарманов Артур Нуррулович</t>
  </si>
  <si>
    <t>Получение мелкоштучных пенобетонных изделий на основе диабазового порошка</t>
  </si>
  <si>
    <t>Дерябин Павел Павлович</t>
  </si>
  <si>
    <t>Сибирский АДИ</t>
  </si>
  <si>
    <t>Кретинина Виктория Николаевна</t>
  </si>
  <si>
    <t>Оценка эффективности применения добавок на основе наноразмерных частиц SiO2 для бетонов, твердеющих в различных условиях</t>
  </si>
  <si>
    <t>Белькова Наталья Анатольевна</t>
  </si>
  <si>
    <t>Нечаева Надежда Николаевна</t>
  </si>
  <si>
    <t>Минеральный теплоизоляционный материал с варьируемой формуемостью</t>
  </si>
  <si>
    <t>Мизюряев Сергей Александрович</t>
  </si>
  <si>
    <t>Полянский Михаил Михайлович</t>
  </si>
  <si>
    <t>Разработка составов и технологии композиционных строительных материалов на основе полимерных отходов</t>
  </si>
  <si>
    <t>Расшивкин Константин Константинович</t>
  </si>
  <si>
    <t>Новые технологии и материалы в капитальном строительстве и проблемы их использования</t>
  </si>
  <si>
    <t>Решетнева Полина Андреевна</t>
  </si>
  <si>
    <t>Исследование свойств бетона, твердеющего в условиях сухого жаркого климата</t>
  </si>
  <si>
    <t>Ларсен Оксана Александровна</t>
  </si>
  <si>
    <t>Соколов Никита Андреевич</t>
  </si>
  <si>
    <t>Организация системы контроля строительных материалов и конструкций на строительной площадке объекта: «Продление Сормовско-Мещерской линии метрополитена в Нижнем Новгороде от ст. «Московская» до ст. «Волга»»</t>
  </si>
  <si>
    <t>Сучков Владимир Павлович</t>
  </si>
  <si>
    <t>Филин Никита Сергеевич</t>
  </si>
  <si>
    <t>Лицевой керамический кирпич на основе низкокачественного глинистого сырья</t>
  </si>
  <si>
    <t>декан</t>
  </si>
  <si>
    <t>Ильина Лилия Владимировна</t>
  </si>
  <si>
    <t>Шарко Павел Валерьевич</t>
  </si>
  <si>
    <t>Механохимическая активация компонентов ячеистобетонной смеси</t>
  </si>
  <si>
    <t>Шушура Дарья Витальевна</t>
  </si>
  <si>
    <t>Сухие строительные смеси для реставрационных и ремонтных работ с биоцидными добавками</t>
  </si>
  <si>
    <t>Ращупкина Марина Алексеевна</t>
  </si>
  <si>
    <t>Андрианова Ирина Александровна</t>
  </si>
  <si>
    <t>Вариантные решения теплогазоснабжения свиноводческого комплекса</t>
  </si>
  <si>
    <t>Кочева Марина Алексеевна</t>
  </si>
  <si>
    <t>ТГВ</t>
  </si>
  <si>
    <t>Зайцев Константин Эдуардович</t>
  </si>
  <si>
    <t>Проект ИТП для теплоснабжения жилого дома в г.Рязани</t>
  </si>
  <si>
    <t>Байдов Антон Владимирович</t>
  </si>
  <si>
    <t>№</t>
  </si>
  <si>
    <t>образовательная организация</t>
  </si>
  <si>
    <t>кол-во</t>
  </si>
  <si>
    <t>%</t>
  </si>
  <si>
    <t>всего</t>
  </si>
  <si>
    <t>Направленность работы</t>
  </si>
  <si>
    <t>Промышленное и гражданское строительство</t>
  </si>
  <si>
    <t>Технология и организация строительства</t>
  </si>
  <si>
    <t>Гидротехническое строительство</t>
  </si>
  <si>
    <t>Городское строительство и хозяйство</t>
  </si>
  <si>
    <t>Производство и применение строительных материалов, изделий и конструкций</t>
  </si>
  <si>
    <t>Теплогазоснабжение и вентиляция</t>
  </si>
  <si>
    <t>Водоснабжение и водоотведение</t>
  </si>
  <si>
    <t>Инвестиционно-строительная деятельность</t>
  </si>
  <si>
    <t>Механизация строительства и строительной индустрии</t>
  </si>
  <si>
    <t>Архитектурно-строительное проектирование</t>
  </si>
  <si>
    <t>Автомобильные дороги</t>
  </si>
  <si>
    <t>ТОС</t>
  </si>
  <si>
    <t>ГСХ</t>
  </si>
  <si>
    <t>Батрова Камилла Эльдаровна</t>
  </si>
  <si>
    <t>Отопление и вентиляция спорткомплекса с двумя бассейнами</t>
  </si>
  <si>
    <t>Зиганшин Арслан Маликович</t>
  </si>
  <si>
    <t>Дмитриев Антон Вадимович</t>
  </si>
  <si>
    <t xml:space="preserve">Проектирование отопительной котельной в г. Орле </t>
  </si>
  <si>
    <t>Минкина Светлана Александровна</t>
  </si>
  <si>
    <t>Ибрагимова Лейсан Ульфатовна</t>
  </si>
  <si>
    <t>Централизованная система вентиляции с функциями кондиционирования и воздушного отопления 19ти этажного жилого дома с нежилыми помещениями</t>
  </si>
  <si>
    <t>Крайнов Дмитрий Владимирович</t>
  </si>
  <si>
    <t>Коренев Сергей Викторович</t>
  </si>
  <si>
    <t>Технологический и эксплуатационный инжиниринг многоэтажного жилого дома в г. Белгороде методами информационного моделирования</t>
  </si>
  <si>
    <t>Феоктистов Алексей Юрьевич</t>
  </si>
  <si>
    <t>Лангофер Юлия Артуровна</t>
  </si>
  <si>
    <t>Исследование мер по повышению энергоэффективности мультикомплекса</t>
  </si>
  <si>
    <t>Денисихина Дарья Михайловна</t>
  </si>
  <si>
    <t>Логвиненко Владислав Витальевич</t>
  </si>
  <si>
    <t>Реконструкция магистральных тепловых сетей в г. Омск для теплоснабжения микрорайона общей площадью 46км2</t>
  </si>
  <si>
    <t>Никулин Николай Юрьевич</t>
  </si>
  <si>
    <t>Мельников Илья Евгеньевич</t>
  </si>
  <si>
    <t>Пензенский ГУАС</t>
  </si>
  <si>
    <t>Исследование температурно-влажностного режима ограждающей конструкции стены облегченной кирпичной кладки методом температурных и влажностных полей (в форме НИР)</t>
  </si>
  <si>
    <t>Королева Тамара Ивановна</t>
  </si>
  <si>
    <t>Павлова Марина Вадимовна</t>
  </si>
  <si>
    <t>Исследование характеристик энергоэффективности котлов под наддувом в системах децентрализованного теплоснабжения</t>
  </si>
  <si>
    <t>Руделёв Константин Сергеевич</t>
  </si>
  <si>
    <t>Проект внутренних инженерных сетей храма в п. Лашма Рязанской области</t>
  </si>
  <si>
    <t>Смирнова Наталья Алексеевна</t>
  </si>
  <si>
    <t xml:space="preserve">Отопление и вентиляция и кондиционирование </t>
  </si>
  <si>
    <t>Тюрин Николай Павлович</t>
  </si>
  <si>
    <t>Толуева Дарья Сергеевна</t>
  </si>
  <si>
    <t>Теплоснабжение жилого квартала населённого пункта Осиново Зеленодольского района РТ</t>
  </si>
  <si>
    <t xml:space="preserve">Ахмерова Гузель Мневеровна </t>
  </si>
  <si>
    <t xml:space="preserve">Усенко Владислав Владимирович </t>
  </si>
  <si>
    <t>Отопление и вентиляция жилого здания в Санкт-Петербурге</t>
  </si>
  <si>
    <t xml:space="preserve">Суханова Инна Ивановна </t>
  </si>
  <si>
    <t>Федоров Артем Владимирович</t>
  </si>
  <si>
    <t>Северо-Восточный ФУ</t>
  </si>
  <si>
    <t>Реконструкция системы теплоснабжения котельной «65 лет Победы» с. Жиганск, Жиганского района</t>
  </si>
  <si>
    <t>Колодезникова Анна Николаевна</t>
  </si>
  <si>
    <t>Фимин Константин Александрович</t>
  </si>
  <si>
    <t>Проектирование теплоснабжения жилого квартала 
в 102 микрорайоне г. Волгограда</t>
  </si>
  <si>
    <t>Улазовский Сергей Всеволодович</t>
  </si>
  <si>
    <t>Хмарин Владимир Петрович</t>
  </si>
  <si>
    <t>Усачев Александр Прокофьевич</t>
  </si>
  <si>
    <t>Газоснабжение рабочего поселка на 16,3 тыс. жителей от головного газорегуляторного пункта производительностью 80,0 тыс. м3/ч</t>
  </si>
  <si>
    <t>Антонов Алексей Сергеевич</t>
  </si>
  <si>
    <t>Автономное газоснабжение загородного коттеджного комплекса</t>
  </si>
  <si>
    <t>Бахтина Ирина Алексеевна</t>
  </si>
  <si>
    <t>Разработка автоматизированного бюджетного индивидуального теплового пункта и методики его подбора</t>
  </si>
  <si>
    <t>Соколова Валентина Васильевна</t>
  </si>
  <si>
    <t>Беляева Евгения Эдуардовна</t>
  </si>
  <si>
    <t>Повышение энергоэффективности вентиляции: профилирование фасонных деталей, новая методика расчета теплопоступлений</t>
  </si>
  <si>
    <t>Разработка системы газоснабжения жилого микрорайона «Гриневка» в г. Белгороде с повышенным критерием надежности</t>
  </si>
  <si>
    <t>Суслов Денис Юрьевич</t>
  </si>
  <si>
    <t>Гилязетдинов Руслан Альбертович</t>
  </si>
  <si>
    <t>Повышение энергоэффективности здания ГАУЗ «РКПБ им. акад. В.М. Бехтерева МЗ РТ» с учетом окупаемости энергосберегающих мероприятий в условиях сохранения объекта культурного наследия РТ</t>
  </si>
  <si>
    <t>Деева Мария Александровна</t>
  </si>
  <si>
    <t>Влияние количества прихожан на параметры микроклимата православного храма</t>
  </si>
  <si>
    <t>Зайченко Ирина Анатольевна</t>
  </si>
  <si>
    <t>Анализ систем теплоснабжения индивидуальных жилых зданий Сибири с точки зрения экологической безопасности</t>
  </si>
  <si>
    <t>Заворуева Елена Николаевна</t>
  </si>
  <si>
    <t>д.б.н.</t>
  </si>
  <si>
    <t>Замалтдинов Айдар Фаризович</t>
  </si>
  <si>
    <t>Повышение энергоэффективности систем теплоснабжения</t>
  </si>
  <si>
    <t>Ахмерова Гузель Мневеровна</t>
  </si>
  <si>
    <t>Исаева Валерия Вадимовна</t>
  </si>
  <si>
    <t>Инновационные системы вентиляции в закрытых автопарковках на 100 мест в г. Анапа</t>
  </si>
  <si>
    <t>Ильина Татьяна Николаевна</t>
  </si>
  <si>
    <t>Мокров Владислав Владимирович</t>
  </si>
  <si>
    <t>Исследование истечения воздуха из диффузоров методами физического и численного эксперимента</t>
  </si>
  <si>
    <t>Мустафина Василя Халилевна</t>
  </si>
  <si>
    <t>Повышение энергоэффективности комбинированной выработки энергии (СамГРЭС)</t>
  </si>
  <si>
    <t>Гаврилова Анна Александровна</t>
  </si>
  <si>
    <t>Ноговицын Иван Дмитриевич</t>
  </si>
  <si>
    <t>Анализ эффективности использования грунтовых теплообменников в условиях Якутии</t>
  </si>
  <si>
    <t>Иванова Анастасия Викторовна</t>
  </si>
  <si>
    <t>Паршуто Александр Александрович</t>
  </si>
  <si>
    <t>Разработка модели процесса теплообмена в электрическом испарителе сжиженного углеводородного газа с полостью в твердотельном промежуточном теплоносителе</t>
  </si>
  <si>
    <t>Рулев Александр Владимирович</t>
  </si>
  <si>
    <t>Петрова Надежда Павловна</t>
  </si>
  <si>
    <t>Исследование влияния градиента давления на эффективность теплоотдачи в каналах теплообменных аппаратов систем обеспечения микроклимата</t>
  </si>
  <si>
    <t>Цынаева Анна Александровна</t>
  </si>
  <si>
    <t>Поберий Алексей Александрович</t>
  </si>
  <si>
    <t>Осипова Наталия Николаевна</t>
  </si>
  <si>
    <t>Изучение особенностей теплообмена паровой смеси пропан-бутана системы снабжения сжиженным газом с окружающей средой</t>
  </si>
  <si>
    <t>Прокопьева Дайаана Анатольевна</t>
  </si>
  <si>
    <t>Особенности проектирования тепловых сетей в районах с вечномерзлыми грунтами</t>
  </si>
  <si>
    <t>Липовка Юрий Львович</t>
  </si>
  <si>
    <t>Рагинская Анна Олеговна</t>
  </si>
  <si>
    <t>Теплоустойчивость и тепловой режим зданий в периоды срезок температурного графика</t>
  </si>
  <si>
    <t>Рафальская Татьяна Анатольевна</t>
  </si>
  <si>
    <t>Слонич Кирилл Алексеевич</t>
  </si>
  <si>
    <t>Повышение энергоэффективности эксплуатации системы теплоснабжения г. Камешково за счет внедрения системы муниципального энергетического менеджмента</t>
  </si>
  <si>
    <t>Мельников Владимир Михайлович</t>
  </si>
  <si>
    <t>Косячкина Екатерина Алексеевна</t>
  </si>
  <si>
    <t>Перинатальный центр в г. Нижний Новгород</t>
  </si>
  <si>
    <t>Васильева Светлана Владимировна</t>
  </si>
  <si>
    <t>Оганесян Оганес Валерьевич</t>
  </si>
  <si>
    <t>Инновационные технологии усиления железобетонных конструкций при реконструкции зданий и сооружений</t>
  </si>
  <si>
    <t>Бурлаченко Олег Васильевич</t>
  </si>
  <si>
    <t>Патрушев Андрей Викторович</t>
  </si>
  <si>
    <t>Строительство 10-этажного жилого дома по ул. Мясниковой в г.Новосибирске.</t>
  </si>
  <si>
    <t>Андриевский Сергей Николаевич</t>
  </si>
  <si>
    <t>Гродницкая Елизавета Владимировна</t>
  </si>
  <si>
    <t>Исследование методом математического моделирования температурного и прочностного полей в бетоне при зимнем бетонировании буронабивных свай</t>
  </si>
  <si>
    <t>Богатырева Татьяна Валентиновна</t>
  </si>
  <si>
    <t>Илиев Абубакар Багаудинович</t>
  </si>
  <si>
    <t>Технологические особенности быстровозводимых строительных систем</t>
  </si>
  <si>
    <t>Абрамян Сусанна Грантовна</t>
  </si>
  <si>
    <t>Лукманова Лилия Валиевна</t>
  </si>
  <si>
    <t>Организация и осуществление системы контроля качества при устройстве навесных вентилируемых фасадных систем</t>
  </si>
  <si>
    <t>Мухаметрахимов Рустем Ханифович</t>
  </si>
  <si>
    <t>Назаренко Яна Вячеславовна</t>
  </si>
  <si>
    <t>Расчетное обоснование технологии зимнего бетонирования каркасных конструкций на промороженном основании</t>
  </si>
  <si>
    <t>Молодин Владимир Викторович</t>
  </si>
  <si>
    <t>Фаррахова Евгения Олеговна</t>
  </si>
  <si>
    <t>Технология возведения ограждающих конструкций зданий из пенополистиролбетона</t>
  </si>
  <si>
    <t>Ибрагимов Руслан Абдирашитович</t>
  </si>
  <si>
    <t>Сухинин Александр Анатольевич</t>
  </si>
  <si>
    <t>Строительство высотных уникальных зданий при комплексном развитии территорий</t>
  </si>
  <si>
    <t>Шевцова Элина Романовна</t>
  </si>
  <si>
    <t>Банников Алексей Александрович</t>
  </si>
  <si>
    <t>Комплексное инженерное благоустройство рыборазводного завода на реке Собь</t>
  </si>
  <si>
    <t>Белявская Оксана Шавкатовна</t>
  </si>
  <si>
    <t>Быков Илья Евгеньевич</t>
  </si>
  <si>
    <t>Реконструкция первого этажа жилого здания под детский сад в г. Вологде</t>
  </si>
  <si>
    <t>Жданова Ольга Андреевна</t>
  </si>
  <si>
    <t>Реконструкция спортивно-оздоровительного лагеря, расположенного по адресу: г. Воронеж, пос. Дубовка , ул. Лагерная, д. 8</t>
  </si>
  <si>
    <t>Кононова Марина Сергеевна</t>
  </si>
  <si>
    <t>Лебедева Анна Сергеевна</t>
  </si>
  <si>
    <t>Реставрация колокольни (внутренняя отделка)»</t>
  </si>
  <si>
    <t>Кабанов Евгений Анатольевич</t>
  </si>
  <si>
    <t>Тарасенко Денис Олегович</t>
  </si>
  <si>
    <t>Воссоздание собора Александра Невского в г. Темрюк</t>
  </si>
  <si>
    <t>Снозовая Анастасия Александровна</t>
  </si>
  <si>
    <t>Ульдюкова Мария Андреевна</t>
  </si>
  <si>
    <t>Надстройка общественного здания в с. Сергиевске</t>
  </si>
  <si>
    <t>Фролова Ирина Геннадьевна</t>
  </si>
  <si>
    <t>Федорова Анна Олеговна</t>
  </si>
  <si>
    <t>Элитный поселок в сложившейся застройке на базе существующих зданий: ул. Онежская – ул. Молодежная – 3й Онежский проезд – ул. Сормовская (20 домов)</t>
  </si>
  <si>
    <t>Хмелёв Арсений Алексеевич</t>
  </si>
  <si>
    <t>Анализ организации парковочных мест в центре города Вологды</t>
  </si>
  <si>
    <t>Пахнёва Ольга Валериевна</t>
  </si>
  <si>
    <t>Юношева Ксения Евгеньевна</t>
  </si>
  <si>
    <t>Шумеев Павел Андреевич</t>
  </si>
  <si>
    <t>Градостроительный анализ изменения ограничений фактических зон с особыми условиями использования территории на примере строительства административного здания по ул. Троицкая, 47 в г. Новочеркасске</t>
  </si>
  <si>
    <t>Ястребов Игнат Романович, Моломина Дарья Павловна</t>
  </si>
  <si>
    <t>Коростелева Наталия Владимировна</t>
  </si>
  <si>
    <t>Градостроительная реновация территории завода им. Куйбышева в Советском районе г. Волгограда</t>
  </si>
  <si>
    <t>Гагарин Артем Алексеевич</t>
  </si>
  <si>
    <t>Современные подходы к осуществлению застройки территорий городов и сельских поселений</t>
  </si>
  <si>
    <t>Заика Екатерина Геннадьевна</t>
  </si>
  <si>
    <t>Федоровская Альбина Ахмедовна</t>
  </si>
  <si>
    <t>Территориально-пространственное обеспечение кластерного развития Ростовской области</t>
  </si>
  <si>
    <t>Кудряшов Дмитрий Владимирович</t>
  </si>
  <si>
    <t>Распределение коэффициентов к начальному модулю упругости бетона методом последовательных приближений</t>
  </si>
  <si>
    <t>Малышева Анастасия Николаевна</t>
  </si>
  <si>
    <t>Разработка методических рекомендаций по оптимизации и выбору систем естественного освещения при реконструкции гражданских зданий</t>
  </si>
  <si>
    <t>Черепанова Дарья Юрьевна</t>
  </si>
  <si>
    <t>Туристическая инфраструктура Новосибирской области. Особенности и принципы роста.</t>
  </si>
  <si>
    <t>Карелин Дмитрий Викторович</t>
  </si>
  <si>
    <t>к.арх.</t>
  </si>
  <si>
    <t>Чмир Юлия Эдуардовна</t>
  </si>
  <si>
    <t>Архитектурно-планировочные факторы развития автотранспорта на примере г. Новосибирска</t>
  </si>
  <si>
    <t>Шевелева Алина Александровна</t>
  </si>
  <si>
    <t>Альтернативные и возобновляемые источники энергии для жилищного строительства в Ростовской области</t>
  </si>
  <si>
    <t>Дальневосточный ГАУ</t>
  </si>
  <si>
    <t>Туров Александр Иванович</t>
  </si>
  <si>
    <t>Михно Данил Андреевич</t>
  </si>
  <si>
    <t>Проект здания главного корпуса санатория-профилактория в г. Циолковский Амурской области</t>
  </si>
  <si>
    <t>Конев Николай Васильевич</t>
  </si>
  <si>
    <t>Центр детского творчества в п. Озерный Новосибирской области</t>
  </si>
  <si>
    <t xml:space="preserve">Игнашина Анастасия Николаевна  </t>
  </si>
  <si>
    <t xml:space="preserve">Многофункциональный комплекс высотных зданий «Проспект победы». Восточная башня. </t>
  </si>
  <si>
    <t>Зиганшин Шамиль Ринатович</t>
  </si>
  <si>
    <t>Высотный многофункциональный комплекс «Амбассадор» в г.Казани</t>
  </si>
  <si>
    <t>Гомырина Дарья Олеговна</t>
  </si>
  <si>
    <t>Склад оперативного хранения Прибалтийского судострои-тельного завода «Янтарь» в г. Калининграде</t>
  </si>
  <si>
    <t>Колесников Алексей Олегович</t>
  </si>
  <si>
    <t>Башкиров Дмитрий Викторович</t>
  </si>
  <si>
    <t>Многофункциональный высотный комплекс «Делоникс</t>
  </si>
  <si>
    <t>Алюшев Ильдар Илдусович</t>
  </si>
  <si>
    <t>Исследование несущей способности и осадок оснований армированных горизонтальными сетками при циклическом нагружении</t>
  </si>
  <si>
    <t>Назипова Дина Ринатовна</t>
  </si>
  <si>
    <t>Прочность и деформации глин при режимном длительно-статическом нагружении</t>
  </si>
  <si>
    <t>Сабирзянова Юлия Альфредовна</t>
  </si>
  <si>
    <t xml:space="preserve">Многофункциональное 75-ти этажное высотное здание на берегу Казанки «Future Kazan» </t>
  </si>
  <si>
    <t>Сагдатова Миляуша Ренатовна</t>
  </si>
  <si>
    <t>Исследование поведения серых глин в условиях трехосного сжатия во времени</t>
  </si>
  <si>
    <t xml:space="preserve">Соколова Ксения Анатольевна </t>
  </si>
  <si>
    <t>Многофункциональное высотное здание на берегу озера Кабан в г. Казани</t>
  </si>
  <si>
    <t>Шайхутдинов Ислам Ильдарович</t>
  </si>
  <si>
    <t>Шакиров Илдус Фатихович</t>
  </si>
  <si>
    <t>Несущая способность свай, укрепленных напорной цементацией</t>
  </si>
  <si>
    <t>Многофункциональное высотное здание «Облака» с подземным паркингом в г.Казани</t>
  </si>
  <si>
    <t>Шигапов Булат Рифатович</t>
  </si>
  <si>
    <t>Швалев Михаил Дмитриевич</t>
  </si>
  <si>
    <t>Уральский ФУ</t>
  </si>
  <si>
    <t>9-этажное здание гостиницы с подземным паркингом по ул. М. Сибиряка, 98 в Октябрьском районе г. Екатеринбурга</t>
  </si>
  <si>
    <t>Машкин Олег Владимирович</t>
  </si>
  <si>
    <t>Магазинова Александра Владимировна</t>
  </si>
  <si>
    <t>Конструкция нижней палубы стационарной ледостойкой платформы на месторождении Каспийского моря</t>
  </si>
  <si>
    <t>Бернгардт Константин Викторович</t>
  </si>
  <si>
    <t>Козленко Татьяна Андреевна</t>
  </si>
  <si>
    <t>10-этажный жилой дом (№5 по ГП) с подземной парковкой по ул. Коуровская, 13 в Железнодорожном районе г. Екатеринбурга</t>
  </si>
  <si>
    <t>Зотеева Екатерина Эдуардовна</t>
  </si>
  <si>
    <t>Фомин Никита Игоревич</t>
  </si>
  <si>
    <t>Комплексная оценка и совершенствование конструктивных и технологических решений гражданских монолитных и сборно-монолитных зданий</t>
  </si>
  <si>
    <t>Шипулин Антон Сергеевич</t>
  </si>
  <si>
    <t>Цех по производству керамического кирпича полусухого прессования П=12 млн. шт. условного кирпича в год, Новосибирская область</t>
  </si>
  <si>
    <t>Каткова Татьяна Федоровна</t>
  </si>
  <si>
    <t>Сидоркович Юлия Вячеславовна</t>
  </si>
  <si>
    <t>Завод по производству сухих строительных смесей на цементном вяжущем</t>
  </si>
  <si>
    <t>Лисавин Михаил Вячеславович</t>
  </si>
  <si>
    <t>Реконструкция участка автомобильной дороги Н-2123 Верх-Тула –Ленинское –Обь ГЭС в Новосибирской области с ПК 10+00 – ПК55+00 с цехом по производству железобетонных труб</t>
  </si>
  <si>
    <t>Игнатова Ольга Арнольдовна</t>
  </si>
  <si>
    <t>Куриленко Агата Геннадьевна</t>
  </si>
  <si>
    <t>Инженерная подготовка и функциональная организация территории Ледового дворца спорта в приближении ул. Немировича – Данченко в Кировском районе г. Новосибирск</t>
  </si>
  <si>
    <t>Дятчина Алла Александровна</t>
  </si>
  <si>
    <t>Капитальный ремонт автомобильной дороги Чуваши-Кардон с производством асфальтобетона</t>
  </si>
  <si>
    <t>Горелова Олеся Викторовна</t>
  </si>
  <si>
    <t>Цех по производству изделий сборного железобетона безопалубочным способом, г. Новосибирск</t>
  </si>
  <si>
    <t>Вдовина Алёна Павловна</t>
  </si>
  <si>
    <t>Инженерная подготовка территории спортивно-оздоровительного комплекса «Атлант»</t>
  </si>
  <si>
    <t>Смолина Олеся Олеговна</t>
  </si>
  <si>
    <t>Юрьев Виталий Владимирович</t>
  </si>
  <si>
    <t>Расчетный анализ огнестойкости конструкций с учетом перераспределения усилий при локальных температурных воздействиях</t>
  </si>
  <si>
    <t>Шопенская Виктория Владимировна</t>
  </si>
  <si>
    <t>Управление девелоперским проектом строительства ЖК «Русский Авангард», расположенного в Центральном районе города Воронеж</t>
  </si>
  <si>
    <t>Горбанева Елена Петровна</t>
  </si>
  <si>
    <t>Ширимов Артем Юрьевич</t>
  </si>
  <si>
    <t>Краеведческий музей, п. Отрадное, Воронежская область</t>
  </si>
  <si>
    <t>Понявина Наталия Александровна</t>
  </si>
  <si>
    <t>Хохлова Виктория Викторовна</t>
  </si>
  <si>
    <t>Организационно-управленческие аспекты регионального инжиниринга г. Воронежа на примере многофункционального центра общей площадью 29518 кв.м.</t>
  </si>
  <si>
    <t>Чеснокова Елена Александровна</t>
  </si>
  <si>
    <t>Фомиченко Татьяна Андреевна</t>
  </si>
  <si>
    <t>Реализация инвестиционно-строительного проекта детского сада «Чудесная страна» на 300 мест с применением механизма ГЧП, г. Лиски Воронежской области</t>
  </si>
  <si>
    <t>Петрин Александр Сергеевич</t>
  </si>
  <si>
    <t>Здание следственного отдела общей площадью 3800 м2 в г.Воронеж</t>
  </si>
  <si>
    <t>Войтенок Ирина Андреевна</t>
  </si>
  <si>
    <t>Любаров Алексей Леонидович</t>
  </si>
  <si>
    <t>Пешеходный мост в прибрежной зоне  Воронежского водохранилища по ул. Димитрова</t>
  </si>
  <si>
    <t>Кузнецов Дмитрий Николаевич</t>
  </si>
  <si>
    <t>Саражинский Андрей Сергеевич</t>
  </si>
  <si>
    <t>Расчетный анализ вариантов конструктивных мероприятий по повышению устойчивости каркасного здания к прогрессирующему обрушению</t>
  </si>
  <si>
    <t>Ефрюшин Сергей Владимирович</t>
  </si>
  <si>
    <t>Васёнин Дмитрий Николаевич</t>
  </si>
  <si>
    <t>Жидко Елена Александровна</t>
  </si>
  <si>
    <t>Энергосберегающие мероприятия в системе отопления в ЛПУ</t>
  </si>
  <si>
    <t>Глушков Андрей Алексеевич</t>
  </si>
  <si>
    <t>Башня высотой 324м в г. Санкт-Петербург</t>
  </si>
  <si>
    <t>Поликутин Алексей Эдуардович</t>
  </si>
  <si>
    <t>Белянский Владислав Александрович</t>
  </si>
  <si>
    <t>43-этажный бизнес-центр с апартаментами в г. Воронеже</t>
  </si>
  <si>
    <t>Построение информационной модели здания на примере главного учебного корпуса УрФУ им. первого Президента России Б.Н. Ельцина по ул. Мира, 19 в Кировском районе г. Екатеринбурга</t>
  </si>
  <si>
    <t>Ткачук Константин Алексеевич</t>
  </si>
  <si>
    <t>Уляшкина Антонина Николаевна</t>
  </si>
  <si>
    <t>Кульков Андрей Александрович</t>
  </si>
  <si>
    <t>Обоснование экономической эффективности комплексного освоения территории на примере строительства малоэтажного жилого микрорайона, расположенного по адресу: РТ, Лаишевский район, населённый пункт Усады</t>
  </si>
  <si>
    <t>Шаронова Татьяна Сергеевна</t>
  </si>
  <si>
    <t>Тарасеева Нелли Ивановна</t>
  </si>
  <si>
    <t>16-10-16 этажный жилой дом</t>
  </si>
  <si>
    <t>Ахметзянова Миляуша Маратовна</t>
  </si>
  <si>
    <t>Комплексный подход к управлению объектом недвижимости с целью повышения эффективности контроля процесса эксплуатации</t>
  </si>
  <si>
    <t>Абдуханова Наталья Геннадьевна</t>
  </si>
  <si>
    <t>Галимова Динара Ринатовна</t>
  </si>
  <si>
    <t>Формирование механизма комплексного освоения территории в рамках реализации программы «О Стратегии социально-экономического развития муниципального образования г. Казани»</t>
  </si>
  <si>
    <t>Зейнетдинова Гузелия Рашитовна</t>
  </si>
  <si>
    <t>Девелопмент инвестиционного проекта строительства спортивного комплекса в городе Казань по просп. Победы на основе государственно-частного партнерства</t>
  </si>
  <si>
    <t>Организационно-экономический механизм формирования рынка арендного жилья на основе государственно-частного партнерства</t>
  </si>
  <si>
    <t>Тазеева Алсу Рифгатевна</t>
  </si>
  <si>
    <t>Девелопмент инвестиционного проекта реконструкции производственного здания, расположенного по адресу: город Бугульма улица Нефтяников дом 11</t>
  </si>
  <si>
    <t>Мальцева Яна Анатольевна</t>
  </si>
  <si>
    <t>Мухаметвалиева Резеда Рустамовна</t>
  </si>
  <si>
    <t>Комплексная градостроительная оценка территории как инструмент определения ценности территории</t>
  </si>
  <si>
    <t>Разработка механизма интеграции информационных систем основанных на блокчейн-технологии</t>
  </si>
  <si>
    <t>Юсупова Эльвира Альбертовна</t>
  </si>
  <si>
    <t>Область и диапазон измерения параметров при автоматическом мониторинге высотных зданий</t>
  </si>
  <si>
    <t>Иванов Михаил Юрьевич, Порфирьева Екатерина Николаевна</t>
  </si>
  <si>
    <t>Чувашский ГУ</t>
  </si>
  <si>
    <t>Плотников Алексей Николаевич</t>
  </si>
  <si>
    <t>Вишневская Ольга Владимировна</t>
  </si>
  <si>
    <t>Кессонные перекрытия как элементы жесткости многоэтажных зданий</t>
  </si>
  <si>
    <t>Чернов Антон Юрьевич</t>
  </si>
  <si>
    <t>Здание издательского центра в г. Чебоксары</t>
  </si>
  <si>
    <t>Удяков Станислав Никитич</t>
  </si>
  <si>
    <t>Волкова Анна Германовна</t>
  </si>
  <si>
    <t>Сакмарова Лариса Алексеевна</t>
  </si>
  <si>
    <t>к.пед.н.</t>
  </si>
  <si>
    <t>Общеобразовательная школа на 500 мест в 4-м микрорайоне г. Чебоксары</t>
  </si>
  <si>
    <t>Максимова Софья Борисовна</t>
  </si>
  <si>
    <t>Опертые по контуру с композитной арматурой плиты перекрытия сплошного сечения</t>
  </si>
  <si>
    <t>Исследование влияния двойного армирования на напряженно-деформированное состояние деревянной балки при поперечном изгибе</t>
  </si>
  <si>
    <t>Сальный Иван Сергеевич</t>
  </si>
  <si>
    <t>Есипов Андрей Владимирович</t>
  </si>
  <si>
    <t>Простакишина Дарья Анатольевна</t>
  </si>
  <si>
    <t>Исследование НДС элементов из ЛСТК симметричного сечения при продольно-поперечном изгибе</t>
  </si>
  <si>
    <t>Корсун Наталья Дмитриевна</t>
  </si>
  <si>
    <t>Черных Кристина Владимировна</t>
  </si>
  <si>
    <t>Мальцев Владимир Львович</t>
  </si>
  <si>
    <t>Винокуров Владислав Николаевич</t>
  </si>
  <si>
    <t>Выставочный зал в г. Тюмень</t>
  </si>
  <si>
    <t>Ефимов Александр Алексеевич</t>
  </si>
  <si>
    <t>Денисова Екатерина Романовна</t>
  </si>
  <si>
    <t>Медведева Оксана Николаевна</t>
  </si>
  <si>
    <t>Проектирование трассы магистрального газопровода в Саратовской области</t>
  </si>
  <si>
    <t>BIM проект торгово-гостиничного комплекса в г.Тюмени</t>
  </si>
  <si>
    <t>Волкова Алена Александровна</t>
  </si>
  <si>
    <t>Павлова Ирина Леонидовна</t>
  </si>
  <si>
    <t>Старынин Александр Владимирович</t>
  </si>
  <si>
    <t>Автоматизация очистки сточных вод в аэротенке</t>
  </si>
  <si>
    <t>Технология возведения детского сада на 8 групп в г.Саратов</t>
  </si>
  <si>
    <t>Дуданов Иван Владимирович</t>
  </si>
  <si>
    <t>Любавина Нина Сергеевна</t>
  </si>
  <si>
    <t>Новопашина Надежда Андреевна</t>
  </si>
  <si>
    <t>Управление тепловыми режимами печи обжига керамзита</t>
  </si>
  <si>
    <t>Пудовкин Артем Сергеевич</t>
  </si>
  <si>
    <t>Механизация и автоматизация обжига керамического кирпича</t>
  </si>
  <si>
    <t>Назаров Максим Александрович</t>
  </si>
  <si>
    <t>Алиуллина Гульназ Ильдусовна</t>
  </si>
  <si>
    <t>Проект организации строительства моста через реку Селенга в Республике Бурятия</t>
  </si>
  <si>
    <t>Десятова Елизавета Павловна</t>
  </si>
  <si>
    <t>Реконструкция территории планировочного района "Сортировочный" в Екатеринбурге</t>
  </si>
  <si>
    <t>Пенцев Евгений Александрович</t>
  </si>
  <si>
    <t>Кузьмичев Дмитрий Николаевич, Петрушин Дмитрий Вадимович</t>
  </si>
  <si>
    <t xml:space="preserve">Оценка эффективности работы общественного транспорта в городе Первоуральске </t>
  </si>
  <si>
    <t>Булавина Людмила Вениаминовна</t>
  </si>
  <si>
    <t>Куликов Владислав Вадимович</t>
  </si>
  <si>
    <t>Астраханский ГАСУ</t>
  </si>
  <si>
    <t>Высотная гостиница в г.Москве</t>
  </si>
  <si>
    <t>Завьялова Ольга Борисовна</t>
  </si>
  <si>
    <t>Проектирование и строительство филиала Государственного Академического малого театра России на 300 мест в городе Когалым</t>
  </si>
  <si>
    <t>Общeобразовательная школа с художественным уклоном в г. Новосибирскe</t>
  </si>
  <si>
    <t>Лапушинская Екатерина Александровна</t>
  </si>
  <si>
    <t>Экономическое обоснование эффективности капитальных вложений в строительство жилого дома по адресу: г. Верхняя Пышма, ул. Александра Козицына, 8.</t>
  </si>
  <si>
    <t>Придвижкин Станислав Викторович</t>
  </si>
  <si>
    <t>Кочнева Марина Евгеньевна</t>
  </si>
  <si>
    <t>Игнатов Евгений Николаевич</t>
  </si>
  <si>
    <t>Гидротехнические сооружения инженерной защиты г.Куйбышева</t>
  </si>
  <si>
    <t>Гусельникова Елена Николаевна</t>
  </si>
  <si>
    <t>зам. зав. каф.</t>
  </si>
  <si>
    <t>Емельянова Ирина Анатольевна</t>
  </si>
  <si>
    <t>Анализ перспектив развития рынка технопарков в качестве пространств для промышленного коворкинга на территории Свердловской области</t>
  </si>
  <si>
    <t>Шилиманов Михаил Николаевич</t>
  </si>
  <si>
    <t xml:space="preserve">Гармель Екатерина Игоревна </t>
  </si>
  <si>
    <t>Гидроэнергетический узел на р. Оёш</t>
  </si>
  <si>
    <t>Лаврентьев Вадим Леонидович</t>
  </si>
  <si>
    <t>Важенина Елена Алексеевна</t>
  </si>
  <si>
    <t>Центр дополнительного образования для детей и взрослых в г. Новосибирскe</t>
  </si>
  <si>
    <t>Дальневосточный ФУ</t>
  </si>
  <si>
    <t>Реконструкция станции водоподготовки гор. Арсеньева</t>
  </si>
  <si>
    <t>Абрамова Кристина Ивановна</t>
  </si>
  <si>
    <t>Безбородов Сергей Александрович</t>
  </si>
  <si>
    <t>Короткевич Ян Анатольевич</t>
  </si>
  <si>
    <t>Система водоснабжения и водоотведения картонно-бумажного комбината города Ясный</t>
  </si>
  <si>
    <t>Трудков Сергей Витальевич</t>
  </si>
  <si>
    <t>Исследование процессов тепломассообмена при непосредственном контакте потока воздуха со льдом</t>
  </si>
  <si>
    <t>Тарасова Елена Владимировна</t>
  </si>
  <si>
    <t>Бабенко Григорий Сергеевич</t>
  </si>
  <si>
    <t>Сопова Виктория Николаевна</t>
  </si>
  <si>
    <t>Разработка проекта отопительной твердотопливной котельной санатория «Изумрудный» в п. Горные ключи</t>
  </si>
  <si>
    <t>Левченко Максим Алексеевич</t>
  </si>
  <si>
    <t>Центр прикладных видов спорта общей площадью 11000 кв. м в г.Владивостоке</t>
  </si>
  <si>
    <t>Моисеев Эдуард Владиславович</t>
  </si>
  <si>
    <t>Фисенко Владислав Павлович</t>
  </si>
  <si>
    <t>Общественно-спортивный центр полезной площадью 11747 кв. м в г.Владивостоке</t>
  </si>
  <si>
    <t>Белова Владислава Николаевна</t>
  </si>
  <si>
    <t>Технология очистки сточных вод гальванического производства</t>
  </si>
  <si>
    <t>Перфильев Александр Владимирович</t>
  </si>
  <si>
    <t>к.х.н.</t>
  </si>
  <si>
    <t>Механика разрушения бетонных ограждающих конструкций морских гидротехнических сооружений</t>
  </si>
  <si>
    <t>Уварова Татьяна Эриковна</t>
  </si>
  <si>
    <t>Зверев Антон Андреевич</t>
  </si>
  <si>
    <t>Максимов Егор Сергеевич</t>
  </si>
  <si>
    <t>Разработка систем создания микроклимата многоквартирного жилого дома с применением современных энергосберегающих технологий, в г.Владивостоке</t>
  </si>
  <si>
    <t>Журмилова Ирина Александровна</t>
  </si>
  <si>
    <t>вне конкурса</t>
  </si>
  <si>
    <t>Напряженно-деформированное состояние железобетонных свайных фундаментных конструкций, возводимых на многолетнемерзлых грунтах, с учетом температурных и влажностных воздействий</t>
  </si>
  <si>
    <t>Назаров Тимур Александрович</t>
  </si>
  <si>
    <t>Посельский Фёдор Фёдорович</t>
  </si>
  <si>
    <t>зав. каф.</t>
  </si>
  <si>
    <t>Худякова Екатерина Сергеевна</t>
  </si>
  <si>
    <t>Объёмно-планировочная трансформация архитектурных объектов на примере многофункционального выставочного центра в
г. Йошкар-Ола</t>
  </si>
  <si>
    <t>Абраменкова Д.Э.</t>
  </si>
  <si>
    <t>Гайнутдинова  Гульсина Халилевна</t>
  </si>
  <si>
    <t>Разработка комплексного вяжущего для  пустотелых прессованных блоков автоклавного твердения</t>
  </si>
  <si>
    <t>Мелкозернистый легкий бетон на ГЦПВ с местной активной минеральной добавкой и отходом криогенных установок ПАО "Нефтехим" г. Нижнекамск</t>
  </si>
  <si>
    <t>Абдрашитова Лилия Радиевна</t>
  </si>
  <si>
    <t>Закирова Гульшат Валериевна</t>
  </si>
  <si>
    <t>Диффузионная модификация ПВХ реакционноспособным эпоксидным олигомером</t>
  </si>
  <si>
    <t>Фахрутдинова Венера Хафизовна</t>
  </si>
  <si>
    <t>Сабирова Айгуль Фатыховна</t>
  </si>
  <si>
    <t>Хохряков Олег Викторович</t>
  </si>
  <si>
    <t>Исследование свойств фиброармированного самоуплотняющегося мелкозернистого бетона</t>
  </si>
  <si>
    <t>Технико-экономическое обоснование производства «карбонатных» цементов низкой водопотребности в Республике Татарстан</t>
  </si>
  <si>
    <t>Красиникова Наталья Михайловна</t>
  </si>
  <si>
    <t>Петров Илья Вячеславович</t>
  </si>
  <si>
    <t>Заровный Анатолий Геннадьевич</t>
  </si>
  <si>
    <t>Составы для ремонта железобетонных опор высоковольтных линий электропередач</t>
  </si>
  <si>
    <t>Шляхова Елена Альбертовна</t>
  </si>
  <si>
    <t>Бондарева Лариса Алексеевна</t>
  </si>
  <si>
    <t>Анализ возможного использования рекультивированных мелководий водохранилищ для эффективной борьбы с изменением климата в рамках «Парижского соглашения»</t>
  </si>
  <si>
    <t>ГТС</t>
  </si>
  <si>
    <t>Соболь Илья Станиславович</t>
  </si>
  <si>
    <t>Сорокина Любовь Анатольевна</t>
  </si>
  <si>
    <t>Сидоров Николай Павлович</t>
  </si>
  <si>
    <t>Вилюйский гидроузел на реке Вилюй в Республике Саха (Якутия)</t>
  </si>
  <si>
    <t>Чернигин Юрий Александрович</t>
  </si>
  <si>
    <t>Капитальный ремонт сооружений гидроузла на реке Шохонке в деревне Спасское Приволжского района Ивановской области</t>
  </si>
  <si>
    <t>Хохлов Дмитрий Николаевич</t>
  </si>
  <si>
    <t>Широков Дмитрий Александрович</t>
  </si>
  <si>
    <t>Противооползневые сооружения у возводимогообразовательного центра в Международном детском центре «Артек» в Республике Крым</t>
  </si>
  <si>
    <t>Красильников Виталий Михайлович</t>
  </si>
  <si>
    <t>Назаров Никита Владимирович</t>
  </si>
  <si>
    <t>Проектирование сооружений гидроузла Санкош (Бутан)</t>
  </si>
  <si>
    <t>Саинов Михаил Петрович</t>
  </si>
  <si>
    <t>Садчикова Юлия Сергеевна</t>
  </si>
  <si>
    <t>Прессованный стеновой материал из мелкозернистого бетона на гидрофобном вяжущем низкой водопотребности</t>
  </si>
  <si>
    <t>Ткач Евгения Владимировна</t>
  </si>
  <si>
    <t>Куксов Антон Сергеевич</t>
  </si>
  <si>
    <t>Проектирование сооружений Былымского гидроузла</t>
  </si>
  <si>
    <t>Малаханов Вячеслав Васильевич</t>
  </si>
  <si>
    <t>Сорока Владислав Борисович</t>
  </si>
  <si>
    <t>Расчетное обоснование каменно-набросной плотины с комбинацией противофильтрационных элементов: железобетонного экрана и диафрагмы</t>
  </si>
  <si>
    <t>Галимуллин Ильшат Альбертович</t>
  </si>
  <si>
    <t>Расчет конструкций навесов на ветровое воздействие с учетом рельефа местности</t>
  </si>
  <si>
    <t>Шмелев Геннадий Николаевич</t>
  </si>
  <si>
    <t>Мошковский Денис Сергеевич</t>
  </si>
  <si>
    <t>Проектирование малой ГЭС на р.Кававля</t>
  </si>
  <si>
    <t>Муравьев Олег Алексеевич</t>
  </si>
  <si>
    <t>Бабухин Демид Александрович</t>
  </si>
  <si>
    <t>Комплексное инженерное благоустройство микрорайона г. Белгород с разработкой систем берегоукрепления</t>
  </si>
  <si>
    <t>Шарапов Олег Николаевич</t>
  </si>
  <si>
    <t>Владыкин Владимир Николаевич</t>
  </si>
  <si>
    <t>Ангар для обслуживания и ремонта самолетов в аэропорту в г. Белгороде</t>
  </si>
  <si>
    <t>Солодов Николай Владимирович</t>
  </si>
  <si>
    <t>Зобова Анастасия Геннадьевна</t>
  </si>
  <si>
    <t>Актуализация и оптимизация типового проекта спортивно-оздоровительного корпуса с использованием единой среды проектирования и расчета</t>
  </si>
  <si>
    <t>Крючков Андрей Александрович</t>
  </si>
  <si>
    <t>Исследование влияния технологии бетонирования монолитных железобетонных конструкций на обеспечение конструктивной безопасности многоэтажных каркасных зданий в процессе их возведения</t>
  </si>
  <si>
    <t>Кочерженко Владимир Васильевич</t>
  </si>
  <si>
    <t>Никулина Юлия Александровна</t>
  </si>
  <si>
    <t>Огнев Никита Владиславович</t>
  </si>
  <si>
    <t>Строительство здания центра дошкольного развития ребенка с применением аддитивных технологий в г. Белгород</t>
  </si>
  <si>
    <t>Сулейманова Людмила Александровна</t>
  </si>
  <si>
    <t>Бакулин Кирилл Андреевич</t>
  </si>
  <si>
    <t>Проектирование выставочного центра в г.Краснодар</t>
  </si>
  <si>
    <t>Бойтемиров Фарид Азисович</t>
  </si>
  <si>
    <t>Проектирование крытого ледового стадиона в г.Саранске.</t>
  </si>
  <si>
    <t>Бычкова Ирина Ивановна</t>
  </si>
  <si>
    <t>Туснин Александр Романович</t>
  </si>
  <si>
    <t>Реконструкция кирпичного административного здания в г. Новороссийске</t>
  </si>
  <si>
    <t>Валенчиц Елизавета Вадимовна</t>
  </si>
  <si>
    <t>Жаданоский Борис Васильевич</t>
  </si>
  <si>
    <t>с.н.с.</t>
  </si>
  <si>
    <t>Вараксин Пётр Андреевич</t>
  </si>
  <si>
    <t>Мирсаяпов Илизар Талгатович</t>
  </si>
  <si>
    <t>Расчёт стальных каркасов многоэтажных зданий</t>
  </si>
  <si>
    <t xml:space="preserve">«Зеленая кровля» культурно-развлекательного центра в городе Курске </t>
  </si>
  <si>
    <t>Гельманова Маргарита Олеговна</t>
  </si>
  <si>
    <t>Сысоева Елена Владимировна</t>
  </si>
  <si>
    <t>Губский Александр Юрьевич</t>
  </si>
  <si>
    <t>Проектирование 35-этажного многосекционного жилого дома в г.Москве</t>
  </si>
  <si>
    <t>Ибрагимов Александр Майорович</t>
  </si>
  <si>
    <t>Давлятшин Камиль Альбертович</t>
  </si>
  <si>
    <t>Технологические и организационные решения при устройстве скатных и плоских кровельных систем малоэтажных многоквартирных жилых домов</t>
  </si>
  <si>
    <t>Лапидус Азарий Абрамович</t>
  </si>
  <si>
    <t>Иномов Ходжиакбар Ахмаджонович</t>
  </si>
  <si>
    <t>Проектирование общественно-делового центра с АТС в г. Обнинске Калужской области</t>
  </si>
  <si>
    <t>Родина Алла Юрьевна</t>
  </si>
  <si>
    <t>Исрафилов Камал Аликович</t>
  </si>
  <si>
    <t>Технология и организация инъекционных работ при укреплении грунтов в условиях плотной городской застройки</t>
  </si>
  <si>
    <t>Выродов Георгий Константинович</t>
  </si>
  <si>
    <t>Кудрявцева Алена Алексеевна</t>
  </si>
  <si>
    <t>Кузуек Алексей Юрьевич</t>
  </si>
  <si>
    <t>Проект индивидуальной транспортной развязки на пересечении улиц 
Пермякова-Широтная в г.Тюмени</t>
  </si>
  <si>
    <t>Гостев Дмитрий Вячеславович</t>
  </si>
  <si>
    <t>Технико-экономическое обоснование выбора оптимальной дорожной конструкции на автомобильной дороге федерального значения Р-404 Тюмень-Тобольск-Ханты-Мансийск, в границах уватского района</t>
  </si>
  <si>
    <t>Некрасова Инна Юрьевна</t>
  </si>
  <si>
    <t>Геотехнический мониторинг объектов строительства в г. Тюмени</t>
  </si>
  <si>
    <t>Чернова Анастасия Юрьевна</t>
  </si>
  <si>
    <t>Арискин Максим Васильевич</t>
  </si>
  <si>
    <t>Маслов Алексей Дмитриевич</t>
  </si>
  <si>
    <t>Исследование несущего каркаса сборно-монолитного жилого дома переменной этажности</t>
  </si>
  <si>
    <t>Трехэтажный деревянный центр современного искусства в г. Пензе</t>
  </si>
  <si>
    <t>Павлова Анна Дмитриевна</t>
  </si>
  <si>
    <t>средний балл</t>
  </si>
  <si>
    <t>среднеквадратическое отклонение</t>
  </si>
  <si>
    <t>коэффициент вариации</t>
  </si>
  <si>
    <t>средний балл корректированный</t>
  </si>
  <si>
    <t>минимальный балл</t>
  </si>
  <si>
    <t>максимальный балл</t>
  </si>
  <si>
    <t>Место</t>
  </si>
  <si>
    <t>НИР магистра в сфере дорожного материаловедения</t>
  </si>
  <si>
    <t>НИР магистра в сфере автодорожного строительства</t>
  </si>
  <si>
    <t>Проект магистра в сфере автодорожного строительства</t>
  </si>
  <si>
    <t>Проект бакалавра в сфере автодорожного строительства</t>
  </si>
  <si>
    <t>Проект специалиста в сфере автодорожного строительства</t>
  </si>
  <si>
    <t>Проект бакалавра в сфере архитектурно-строительного проектирования</t>
  </si>
  <si>
    <t>один</t>
  </si>
  <si>
    <t>НИР магистра в сфере архитектурно-строительного проектирования</t>
  </si>
  <si>
    <t>Проект специалиста в сфере архитектурно-строительного проектирования</t>
  </si>
  <si>
    <t>Проект бакалавра в сфере водоснабжения и водоотведения</t>
  </si>
  <si>
    <t>НИР магистра в сфере водоснабжения и водоотведения</t>
  </si>
  <si>
    <t>Проект магистра в сфере водоснабжения и водоотведения</t>
  </si>
  <si>
    <t>Проект бакалавра в сфере Геотехники</t>
  </si>
  <si>
    <t>НИР бакалавра в сфере Геотехники</t>
  </si>
  <si>
    <t>Проект магистра в сфере геотехники</t>
  </si>
  <si>
    <t>НИР магистра в сфере геотехники</t>
  </si>
  <si>
    <t>Проект специалиста в сфере геотехники</t>
  </si>
  <si>
    <t>НИР бакалавра в сфере городского строительства</t>
  </si>
  <si>
    <t>Проект бакалавра в сфере городского строительства и хозяйства</t>
  </si>
  <si>
    <t>НИР магистра в сфере городского строительства и хозяйства</t>
  </si>
  <si>
    <t>Проект бакалавра в сфере гидротехнического строительства</t>
  </si>
  <si>
    <t>НИР магистра в сфере гидротехнического строительства</t>
  </si>
  <si>
    <t>Проект специалиста в сфере гидротехнического строительства</t>
  </si>
  <si>
    <t>НИР магистра в сфере механизации и автоматизации строительства</t>
  </si>
  <si>
    <t>Проект бакалавра в сфере механизации и автоматизации строительства</t>
  </si>
  <si>
    <t>НИР магистра в сфере управления инвестиционно-строительной деятельностью</t>
  </si>
  <si>
    <t>Проект магистра в сфере управления инвестиционно-строительной деятельностью</t>
  </si>
  <si>
    <t>Проект бакалавра в сфере организации инвестиционно-строительной деятельности</t>
  </si>
  <si>
    <t>НИР бакалавра в сфере организации инвестиционно-строительной деятельности</t>
  </si>
  <si>
    <t>Проект бакалавра в сфере промышленного и гражданского строительства</t>
  </si>
  <si>
    <t>НИР бакалавра в сфере промышленного и гражданского строительства</t>
  </si>
  <si>
    <t>НИР магистра в сфере промышленного и гражданского строительства</t>
  </si>
  <si>
    <t>Проект специалиста в сфере промышленного и гражданского строительства</t>
  </si>
  <si>
    <t>Проект бакалавра в сфере произволства строительных материалов, изделий и конструкций</t>
  </si>
  <si>
    <t>НИР магистра в сфере строительного материаловедения</t>
  </si>
  <si>
    <t>Проект магистра в сфере производства строительных материалов, издеоий и конструкций</t>
  </si>
  <si>
    <t>НИР бакалавра в сфере строительного материаловедения</t>
  </si>
  <si>
    <t>Проект бакалавра в сфере теплогазоснабжения и вентиляции</t>
  </si>
  <si>
    <t>НИР бакалавра в сфере теплогазоснабжения и вентиляции</t>
  </si>
  <si>
    <t>НИР магистра в сфере теплогазоснаьжения и вентиляции</t>
  </si>
  <si>
    <t>Проект магистра в сфере теплогазоснабжения и вентиляции</t>
  </si>
  <si>
    <t>НИР бакалавра в сфере технологий строительства</t>
  </si>
  <si>
    <t>Проект бакалавра в сфере технологий строительства</t>
  </si>
  <si>
    <t>НИР магистра в сфере технологий и организации строительства</t>
  </si>
  <si>
    <t>Проект специалиста в сфере технологии и организации строительства</t>
  </si>
  <si>
    <t>НИР специалиста</t>
  </si>
  <si>
    <t>НИР бакалавра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</si>
</sst>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Font="1"/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textRotation="90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0" fillId="0" borderId="0" xfId="0" applyFont="1" applyFill="1" applyBorder="1"/>
    <xf numFmtId="0" fontId="0" fillId="0" borderId="0" xfId="0" applyFont="1" applyAlignment="1">
      <alignment horizontal="right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CCFF99"/>
      <color rgb="FFFFFFCC"/>
      <color rgb="FF99CCFF"/>
      <color rgb="FF0000CC"/>
      <color rgb="FF99FF99"/>
      <color rgb="FFF86908"/>
      <color rgb="FFCCFFCC"/>
      <color rgb="FFCCEC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&#1054;&#1094;&#1077;&#1085;&#1082;&#1080;/&#1047;&#1072;&#1087;&#1086;&#1083;&#1085;&#1077;&#1085;&#1085;&#1099;&#1077;/&#1040;&#1044;/&#1040;&#1044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&#1054;&#1094;&#1077;&#1085;&#1082;&#1080;/&#1047;&#1072;&#1087;&#1086;&#1083;&#1085;&#1077;&#1085;&#1085;&#1099;&#1077;/&#1057;&#1052;/&#1057;&#1052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&#1054;&#1094;&#1077;&#1085;&#1082;&#1080;/&#1047;&#1072;&#1087;&#1086;&#1083;&#1085;&#1077;&#1085;&#1085;&#1099;&#1077;/&#1058;&#1043;&#1042;/&#1058;&#1043;&#1042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&#1054;&#1094;&#1077;&#1085;&#1082;&#1080;/&#1047;&#1072;&#1087;&#1086;&#1083;&#1085;&#1077;&#1085;&#1085;&#1099;&#1077;/&#1058;&#1054;&#1057;/&#1058;&#1054;&#105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&#1054;&#1094;&#1077;&#1085;&#1082;&#1080;/&#1047;&#1072;&#1087;&#1086;&#1083;&#1085;&#1077;&#1085;&#1085;&#1099;&#1077;/&#1040;&#1057;&#1055;/&#1040;&#1057;&#105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&#1054;&#1094;&#1077;&#1085;&#1082;&#1080;/&#1047;&#1072;&#1087;&#1086;&#1083;&#1085;&#1077;&#1085;&#1085;&#1099;&#1077;/&#1042;&#1080;&#1042;/&#1042;&#1080;&#104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&#1054;&#1094;&#1077;&#1085;&#1082;&#1080;/&#1047;&#1072;&#1087;&#1086;&#1083;&#1085;&#1077;&#1085;&#1085;&#1099;&#1077;/&#1043;&#1077;&#1086;&#1057;/&#1043;&#1077;&#1086;&#1057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&#1054;&#1094;&#1077;&#1085;&#1082;&#1080;/&#1047;&#1072;&#1087;&#1086;&#1083;&#1085;&#1077;&#1085;&#1085;&#1099;&#1077;/&#1043;&#1057;&#1061;/&#1043;&#1057;&#1061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&#1054;&#1094;&#1077;&#1085;&#1082;&#1080;/&#1047;&#1072;&#1087;&#1086;&#1083;&#1085;&#1077;&#1085;&#1085;&#1099;&#1077;/&#1043;&#1058;&#1057;/&#1043;&#1058;&#1057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&#1054;&#1094;&#1077;&#1085;&#1082;&#1080;/&#1047;&#1072;&#1087;&#1086;&#1083;&#1085;&#1077;&#1085;&#1085;&#1099;&#1077;/&#1052;&#1040;&#1057;/&#1052;&#1040;&#1057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&#1054;&#1094;&#1077;&#1085;&#1082;&#1080;/&#1047;&#1072;&#1087;&#1086;&#1083;&#1085;&#1077;&#1085;&#1085;&#1099;&#1077;/&#1054;&#1048;&#1057;&#1044;/&#1054;&#1048;&#1057;&#1044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&#1054;&#1094;&#1077;&#1085;&#1082;&#1080;/&#1047;&#1072;&#1087;&#1086;&#1083;&#1085;&#1077;&#1085;&#1085;&#1099;&#1077;/&#1055;&#1043;&#1057;/&#1055;&#1043;&#10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к-проект"/>
      <sheetName val="Бак-нир"/>
      <sheetName val="Маг_нир"/>
      <sheetName val="Маг_проект"/>
      <sheetName val="Спец-проект"/>
    </sheetNames>
    <sheetDataSet>
      <sheetData sheetId="0">
        <row r="5">
          <cell r="L5">
            <v>78.714285714285708</v>
          </cell>
          <cell r="M5">
            <v>11.484979839109952</v>
          </cell>
          <cell r="N5">
            <v>14.590718488887417</v>
          </cell>
          <cell r="R5">
            <v>82.333333333333329</v>
          </cell>
          <cell r="S5">
            <v>57</v>
          </cell>
          <cell r="T5">
            <v>90</v>
          </cell>
        </row>
        <row r="6">
          <cell r="L6">
            <v>76.714285714285708</v>
          </cell>
          <cell r="M6">
            <v>12.671678206592398</v>
          </cell>
          <cell r="N6">
            <v>16.518016284198659</v>
          </cell>
          <cell r="R6">
            <v>76.714285714285708</v>
          </cell>
          <cell r="S6">
            <v>57</v>
          </cell>
          <cell r="T6">
            <v>98</v>
          </cell>
        </row>
        <row r="7">
          <cell r="L7">
            <v>78.142857142857139</v>
          </cell>
          <cell r="M7">
            <v>8.5718253876400698</v>
          </cell>
          <cell r="N7">
            <v>10.969429198076872</v>
          </cell>
          <cell r="R7">
            <v>75.5</v>
          </cell>
          <cell r="S7">
            <v>68</v>
          </cell>
          <cell r="T7">
            <v>94</v>
          </cell>
        </row>
        <row r="8">
          <cell r="L8">
            <v>54.714285714285715</v>
          </cell>
          <cell r="M8">
            <v>15.456544306692944</v>
          </cell>
          <cell r="N8">
            <v>28.249558785078488</v>
          </cell>
          <cell r="R8">
            <v>54.714285714285715</v>
          </cell>
          <cell r="S8">
            <v>28</v>
          </cell>
          <cell r="T8">
            <v>70</v>
          </cell>
        </row>
        <row r="9">
          <cell r="L9">
            <v>64.142857142857139</v>
          </cell>
          <cell r="M9">
            <v>10.139503134252859</v>
          </cell>
          <cell r="N9">
            <v>15.807688628011141</v>
          </cell>
          <cell r="R9">
            <v>64.142857142857139</v>
          </cell>
          <cell r="S9">
            <v>48</v>
          </cell>
          <cell r="T9">
            <v>78</v>
          </cell>
        </row>
        <row r="10">
          <cell r="L10">
            <v>81.571428571428569</v>
          </cell>
          <cell r="M10">
            <v>12.933897876731274</v>
          </cell>
          <cell r="N10">
            <v>15.85591683662328</v>
          </cell>
          <cell r="R10">
            <v>81.571428571428569</v>
          </cell>
          <cell r="S10">
            <v>62</v>
          </cell>
          <cell r="T10">
            <v>98</v>
          </cell>
        </row>
        <row r="11">
          <cell r="L11">
            <v>84.857142857142861</v>
          </cell>
          <cell r="M11">
            <v>9.5817286441186678</v>
          </cell>
          <cell r="N11">
            <v>11.291599412261055</v>
          </cell>
          <cell r="R11">
            <v>88</v>
          </cell>
          <cell r="S11">
            <v>66</v>
          </cell>
          <cell r="T11">
            <v>96</v>
          </cell>
        </row>
        <row r="12">
          <cell r="L12">
            <v>85.571428571428569</v>
          </cell>
          <cell r="M12">
            <v>11.163290178932334</v>
          </cell>
          <cell r="N12">
            <v>13.045581177383362</v>
          </cell>
          <cell r="R12">
            <v>85.571428571428569</v>
          </cell>
          <cell r="S12">
            <v>69</v>
          </cell>
          <cell r="T12">
            <v>98</v>
          </cell>
        </row>
        <row r="13">
          <cell r="L13">
            <v>66</v>
          </cell>
          <cell r="M13">
            <v>20.48576741707927</v>
          </cell>
          <cell r="N13">
            <v>31.039041541029196</v>
          </cell>
          <cell r="R13">
            <v>73.333333333333329</v>
          </cell>
          <cell r="S13">
            <v>22</v>
          </cell>
          <cell r="T13">
            <v>80</v>
          </cell>
        </row>
        <row r="14">
          <cell r="L14">
            <v>60</v>
          </cell>
          <cell r="M14">
            <v>7.9791394690572153</v>
          </cell>
          <cell r="N14">
            <v>13.298565781762026</v>
          </cell>
          <cell r="R14">
            <v>60</v>
          </cell>
          <cell r="S14">
            <v>48</v>
          </cell>
          <cell r="T14">
            <v>72</v>
          </cell>
        </row>
        <row r="15">
          <cell r="L15">
            <v>81.285714285714292</v>
          </cell>
          <cell r="M15">
            <v>16.799943310561957</v>
          </cell>
          <cell r="N15">
            <v>20.667768571868837</v>
          </cell>
          <cell r="R15">
            <v>81.285714285714292</v>
          </cell>
          <cell r="S15">
            <v>57</v>
          </cell>
          <cell r="T15">
            <v>98</v>
          </cell>
        </row>
        <row r="16">
          <cell r="L16">
            <v>77.714285714285708</v>
          </cell>
          <cell r="M16">
            <v>17.094972806006314</v>
          </cell>
          <cell r="N16">
            <v>21.997207654787541</v>
          </cell>
          <cell r="R16">
            <v>77.714285714285708</v>
          </cell>
          <cell r="S16">
            <v>48</v>
          </cell>
          <cell r="T16">
            <v>98</v>
          </cell>
        </row>
        <row r="17">
          <cell r="L17">
            <v>76.714285714285708</v>
          </cell>
          <cell r="M17">
            <v>11.441361890297941</v>
          </cell>
          <cell r="N17">
            <v>14.914251998526181</v>
          </cell>
          <cell r="R17">
            <v>73.166666666666671</v>
          </cell>
          <cell r="S17">
            <v>62</v>
          </cell>
          <cell r="T17">
            <v>98</v>
          </cell>
        </row>
        <row r="18">
          <cell r="L18">
            <v>63.857142857142854</v>
          </cell>
          <cell r="M18">
            <v>6.6440091167048489</v>
          </cell>
          <cell r="N18">
            <v>10.404488549649651</v>
          </cell>
          <cell r="R18">
            <v>63.857142857142854</v>
          </cell>
          <cell r="S18">
            <v>56</v>
          </cell>
          <cell r="T18">
            <v>74</v>
          </cell>
        </row>
        <row r="19">
          <cell r="L19">
            <v>67.857142857142861</v>
          </cell>
          <cell r="M19">
            <v>12.992671927264366</v>
          </cell>
          <cell r="N19">
            <v>19.147095471758014</v>
          </cell>
          <cell r="R19">
            <v>67.857142857142861</v>
          </cell>
          <cell r="S19">
            <v>46</v>
          </cell>
          <cell r="T19">
            <v>86</v>
          </cell>
        </row>
      </sheetData>
      <sheetData sheetId="1">
        <row r="5">
          <cell r="L5">
            <v>87.857142857142861</v>
          </cell>
          <cell r="M5">
            <v>2.410295378065479</v>
          </cell>
          <cell r="N5">
            <v>2.7434256335704639</v>
          </cell>
          <cell r="R5">
            <v>87.857142857142861</v>
          </cell>
          <cell r="S5">
            <v>85</v>
          </cell>
          <cell r="T5">
            <v>92</v>
          </cell>
        </row>
        <row r="6">
          <cell r="L6">
            <v>61.857142857142854</v>
          </cell>
          <cell r="M6">
            <v>11.739230119966281</v>
          </cell>
          <cell r="N6">
            <v>18.977970170846184</v>
          </cell>
          <cell r="R6">
            <v>61.857142857142854</v>
          </cell>
          <cell r="S6">
            <v>49</v>
          </cell>
          <cell r="T6">
            <v>80</v>
          </cell>
        </row>
      </sheetData>
      <sheetData sheetId="2">
        <row r="5">
          <cell r="L5">
            <v>44.333333333333336</v>
          </cell>
          <cell r="M5">
            <v>19.325285681372652</v>
          </cell>
          <cell r="N5">
            <v>43.590869957983422</v>
          </cell>
          <cell r="R5">
            <v>44.333333333333336</v>
          </cell>
          <cell r="S5">
            <v>26</v>
          </cell>
          <cell r="T5">
            <v>78</v>
          </cell>
        </row>
        <row r="6">
          <cell r="L6">
            <v>64.833333333333329</v>
          </cell>
          <cell r="M6">
            <v>14.2185325074941</v>
          </cell>
          <cell r="N6">
            <v>21.930898469142569</v>
          </cell>
          <cell r="R6">
            <v>70.2</v>
          </cell>
          <cell r="S6">
            <v>38</v>
          </cell>
          <cell r="T6">
            <v>79</v>
          </cell>
        </row>
        <row r="7">
          <cell r="L7">
            <v>66.5</v>
          </cell>
          <cell r="M7">
            <v>18.490538120887667</v>
          </cell>
          <cell r="N7">
            <v>27.805320482537844</v>
          </cell>
          <cell r="R7">
            <v>73.400000000000006</v>
          </cell>
          <cell r="S7">
            <v>32</v>
          </cell>
          <cell r="T7">
            <v>88</v>
          </cell>
        </row>
        <row r="8">
          <cell r="L8">
            <v>94</v>
          </cell>
          <cell r="M8">
            <v>6.0332412515993425</v>
          </cell>
          <cell r="N8">
            <v>6.4183417570205776</v>
          </cell>
          <cell r="R8">
            <v>94</v>
          </cell>
          <cell r="S8">
            <v>83</v>
          </cell>
          <cell r="T8">
            <v>100</v>
          </cell>
        </row>
        <row r="9">
          <cell r="L9">
            <v>51.666666666666664</v>
          </cell>
          <cell r="M9">
            <v>21.068143408156942</v>
          </cell>
          <cell r="N9">
            <v>40.777051757723115</v>
          </cell>
          <cell r="R9">
            <v>51.666666666666664</v>
          </cell>
          <cell r="S9">
            <v>30</v>
          </cell>
          <cell r="T9">
            <v>80</v>
          </cell>
        </row>
        <row r="10">
          <cell r="L10">
            <v>64.166666666666671</v>
          </cell>
          <cell r="M10">
            <v>11.178849076119885</v>
          </cell>
          <cell r="N10">
            <v>17.421582975771248</v>
          </cell>
          <cell r="R10">
            <v>64.166666666666671</v>
          </cell>
          <cell r="S10">
            <v>50</v>
          </cell>
          <cell r="T10">
            <v>76</v>
          </cell>
        </row>
        <row r="11">
          <cell r="L11">
            <v>55.833333333333336</v>
          </cell>
          <cell r="M11">
            <v>21.930952251707321</v>
          </cell>
          <cell r="N11">
            <v>39.279317465744455</v>
          </cell>
          <cell r="R11">
            <v>55.833333333333336</v>
          </cell>
          <cell r="S11">
            <v>32</v>
          </cell>
          <cell r="T11">
            <v>94</v>
          </cell>
        </row>
        <row r="12">
          <cell r="L12">
            <v>45.666666666666664</v>
          </cell>
          <cell r="M12">
            <v>15.616230872610291</v>
          </cell>
          <cell r="N12">
            <v>34.196125998416697</v>
          </cell>
          <cell r="R12">
            <v>45.666666666666664</v>
          </cell>
          <cell r="S12">
            <v>24</v>
          </cell>
          <cell r="T12">
            <v>60</v>
          </cell>
        </row>
        <row r="13">
          <cell r="L13">
            <v>80.333333333333329</v>
          </cell>
          <cell r="M13">
            <v>9.6884811331119991</v>
          </cell>
          <cell r="N13">
            <v>12.060349958230706</v>
          </cell>
          <cell r="R13">
            <v>80.333333333333329</v>
          </cell>
          <cell r="S13">
            <v>68</v>
          </cell>
          <cell r="T13">
            <v>94</v>
          </cell>
        </row>
      </sheetData>
      <sheetData sheetId="3">
        <row r="5">
          <cell r="L5">
            <v>79.5</v>
          </cell>
          <cell r="M5">
            <v>11.273863579093016</v>
          </cell>
          <cell r="N5">
            <v>14.180960476846561</v>
          </cell>
          <cell r="R5">
            <v>79.5</v>
          </cell>
          <cell r="S5">
            <v>68</v>
          </cell>
          <cell r="T5">
            <v>94</v>
          </cell>
        </row>
        <row r="6">
          <cell r="L6">
            <v>81.333333333333329</v>
          </cell>
          <cell r="M6">
            <v>8.5479042265731238</v>
          </cell>
          <cell r="N6">
            <v>10.509718311360398</v>
          </cell>
          <cell r="R6">
            <v>81.333333333333329</v>
          </cell>
          <cell r="S6">
            <v>72</v>
          </cell>
          <cell r="T6">
            <v>92</v>
          </cell>
        </row>
        <row r="7">
          <cell r="L7">
            <v>84.666666666666671</v>
          </cell>
          <cell r="M7">
            <v>7.865536642001401</v>
          </cell>
          <cell r="N7">
            <v>9.2900039078756702</v>
          </cell>
          <cell r="R7">
            <v>84.666666666666671</v>
          </cell>
          <cell r="S7">
            <v>72</v>
          </cell>
          <cell r="T7">
            <v>94</v>
          </cell>
        </row>
      </sheetData>
      <sheetData sheetId="4">
        <row r="5">
          <cell r="L5">
            <v>83.666666666666671</v>
          </cell>
          <cell r="M5">
            <v>9.8319208025017755</v>
          </cell>
          <cell r="N5">
            <v>11.751299763946346</v>
          </cell>
          <cell r="R5">
            <v>83.666666666666671</v>
          </cell>
          <cell r="S5">
            <v>72</v>
          </cell>
          <cell r="T5">
            <v>100</v>
          </cell>
        </row>
        <row r="6">
          <cell r="L6">
            <v>75</v>
          </cell>
          <cell r="M6">
            <v>15.582040944625964</v>
          </cell>
          <cell r="N6">
            <v>20.776054592834619</v>
          </cell>
          <cell r="R6">
            <v>75</v>
          </cell>
          <cell r="S6">
            <v>54</v>
          </cell>
          <cell r="T6">
            <v>92</v>
          </cell>
        </row>
        <row r="7">
          <cell r="L7">
            <v>82</v>
          </cell>
          <cell r="M7">
            <v>12.649110640673518</v>
          </cell>
          <cell r="N7">
            <v>15.425744683748194</v>
          </cell>
          <cell r="R7">
            <v>82</v>
          </cell>
          <cell r="S7">
            <v>70</v>
          </cell>
          <cell r="T7">
            <v>100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к-проект"/>
      <sheetName val="Бак-нир"/>
      <sheetName val="Маг-нир"/>
      <sheetName val="Маг-проект"/>
    </sheetNames>
    <sheetDataSet>
      <sheetData sheetId="0">
        <row r="5">
          <cell r="N5">
            <v>71.666666666666671</v>
          </cell>
          <cell r="O5">
            <v>29.862183443278223</v>
          </cell>
          <cell r="P5">
            <v>41.668162944109142</v>
          </cell>
          <cell r="T5">
            <v>78.625</v>
          </cell>
          <cell r="U5">
            <v>16</v>
          </cell>
          <cell r="V5">
            <v>98</v>
          </cell>
        </row>
        <row r="6">
          <cell r="N6">
            <v>75.888888888888886</v>
          </cell>
          <cell r="O6">
            <v>18.550232103968707</v>
          </cell>
          <cell r="P6">
            <v>24.443936886635193</v>
          </cell>
          <cell r="T6">
            <v>75.888888888888886</v>
          </cell>
          <cell r="U6">
            <v>43</v>
          </cell>
          <cell r="V6">
            <v>98</v>
          </cell>
        </row>
        <row r="7">
          <cell r="N7">
            <v>63.444444444444443</v>
          </cell>
          <cell r="O7">
            <v>23.32440305297817</v>
          </cell>
          <cell r="P7">
            <v>36.763507439019882</v>
          </cell>
          <cell r="T7">
            <v>69.625</v>
          </cell>
          <cell r="U7">
            <v>14</v>
          </cell>
          <cell r="V7">
            <v>84</v>
          </cell>
        </row>
        <row r="8">
          <cell r="N8">
            <v>54.666666666666664</v>
          </cell>
          <cell r="O8">
            <v>17.965244223221681</v>
          </cell>
          <cell r="P8">
            <v>32.863251627844541</v>
          </cell>
          <cell r="T8">
            <v>59.375</v>
          </cell>
          <cell r="U8">
            <v>17</v>
          </cell>
          <cell r="V8">
            <v>69</v>
          </cell>
        </row>
        <row r="9">
          <cell r="N9">
            <v>50.888888888888886</v>
          </cell>
          <cell r="O9">
            <v>34.998015816773261</v>
          </cell>
          <cell r="P9">
            <v>68.773393526410345</v>
          </cell>
          <cell r="T9">
            <v>50.888888888888886</v>
          </cell>
          <cell r="U9">
            <v>4</v>
          </cell>
          <cell r="V9">
            <v>88</v>
          </cell>
        </row>
        <row r="10">
          <cell r="N10">
            <v>57.333333333333336</v>
          </cell>
          <cell r="O10">
            <v>29.837057495671385</v>
          </cell>
          <cell r="P10">
            <v>52.041379352915207</v>
          </cell>
          <cell r="T10">
            <v>57.333333333333336</v>
          </cell>
          <cell r="U10">
            <v>6</v>
          </cell>
          <cell r="V10">
            <v>82</v>
          </cell>
        </row>
        <row r="11">
          <cell r="N11">
            <v>44.222222222222221</v>
          </cell>
          <cell r="O11">
            <v>24.52436430255521</v>
          </cell>
          <cell r="P11">
            <v>55.45710520678314</v>
          </cell>
          <cell r="T11">
            <v>44.222222222222221</v>
          </cell>
          <cell r="U11">
            <v>2</v>
          </cell>
          <cell r="V11">
            <v>70</v>
          </cell>
        </row>
        <row r="12">
          <cell r="N12">
            <v>77.555555555555557</v>
          </cell>
          <cell r="O12">
            <v>17.727881367432978</v>
          </cell>
          <cell r="P12">
            <v>22.85829975743507</v>
          </cell>
          <cell r="T12">
            <v>82.375</v>
          </cell>
          <cell r="U12">
            <v>39</v>
          </cell>
          <cell r="V12">
            <v>97</v>
          </cell>
        </row>
        <row r="13">
          <cell r="N13">
            <v>54.222222222222221</v>
          </cell>
          <cell r="O13">
            <v>13.367664135683704</v>
          </cell>
          <cell r="P13">
            <v>24.653478938760927</v>
          </cell>
          <cell r="T13">
            <v>57.875</v>
          </cell>
          <cell r="U13">
            <v>25</v>
          </cell>
          <cell r="V13">
            <v>66</v>
          </cell>
        </row>
        <row r="14">
          <cell r="N14">
            <v>75.222222222222229</v>
          </cell>
          <cell r="O14">
            <v>20.595981269277857</v>
          </cell>
          <cell r="P14">
            <v>27.380181894165538</v>
          </cell>
          <cell r="T14">
            <v>80.75</v>
          </cell>
          <cell r="U14">
            <v>31</v>
          </cell>
          <cell r="V14">
            <v>96</v>
          </cell>
        </row>
        <row r="15">
          <cell r="N15">
            <v>84.888888888888886</v>
          </cell>
          <cell r="O15">
            <v>20.040237301766446</v>
          </cell>
          <cell r="P15">
            <v>23.607609386897646</v>
          </cell>
          <cell r="T15">
            <v>91.125</v>
          </cell>
          <cell r="U15">
            <v>35</v>
          </cell>
          <cell r="V15">
            <v>96</v>
          </cell>
        </row>
        <row r="16">
          <cell r="N16">
            <v>84.666666666666671</v>
          </cell>
          <cell r="O16">
            <v>14.585952145814822</v>
          </cell>
          <cell r="P16">
            <v>17.227502534426957</v>
          </cell>
          <cell r="T16">
            <v>89.125</v>
          </cell>
          <cell r="U16">
            <v>49</v>
          </cell>
          <cell r="V16">
            <v>96</v>
          </cell>
        </row>
        <row r="17">
          <cell r="N17">
            <v>63.333333333333336</v>
          </cell>
          <cell r="O17">
            <v>19.672315572906001</v>
          </cell>
          <cell r="P17">
            <v>31.061550904588419</v>
          </cell>
          <cell r="T17">
            <v>68.625</v>
          </cell>
          <cell r="U17">
            <v>21</v>
          </cell>
          <cell r="V17">
            <v>86</v>
          </cell>
        </row>
      </sheetData>
      <sheetData sheetId="1">
        <row r="5">
          <cell r="L5">
            <v>73.714285714285708</v>
          </cell>
          <cell r="M5">
            <v>20.515963587040265</v>
          </cell>
          <cell r="N5">
            <v>27.831733548310439</v>
          </cell>
          <cell r="R5">
            <v>80.166666666666671</v>
          </cell>
          <cell r="S5">
            <v>35</v>
          </cell>
          <cell r="T5">
            <v>92</v>
          </cell>
        </row>
        <row r="6">
          <cell r="L6">
            <v>59.142857142857146</v>
          </cell>
          <cell r="M6">
            <v>11.480832888319712</v>
          </cell>
          <cell r="N6">
            <v>19.412036284598546</v>
          </cell>
          <cell r="R6">
            <v>59.142857142857146</v>
          </cell>
          <cell r="S6">
            <v>45</v>
          </cell>
          <cell r="T6">
            <v>72</v>
          </cell>
        </row>
        <row r="7">
          <cell r="L7">
            <v>67.142857142857139</v>
          </cell>
          <cell r="M7">
            <v>16.446160356636142</v>
          </cell>
          <cell r="N7">
            <v>24.494281382224042</v>
          </cell>
          <cell r="R7">
            <v>67.142857142857139</v>
          </cell>
          <cell r="S7">
            <v>42</v>
          </cell>
          <cell r="T7">
            <v>84</v>
          </cell>
        </row>
        <row r="8">
          <cell r="L8">
            <v>60.285714285714285</v>
          </cell>
          <cell r="M8">
            <v>26.004578351476791</v>
          </cell>
          <cell r="N8">
            <v>43.135556507188994</v>
          </cell>
          <cell r="R8">
            <v>60.285714285714285</v>
          </cell>
          <cell r="S8">
            <v>15</v>
          </cell>
          <cell r="T8">
            <v>96</v>
          </cell>
        </row>
        <row r="9">
          <cell r="L9">
            <v>42.857142857142854</v>
          </cell>
          <cell r="M9">
            <v>15.148471555777187</v>
          </cell>
          <cell r="N9">
            <v>35.34643363014677</v>
          </cell>
          <cell r="R9">
            <v>42.857142857142854</v>
          </cell>
          <cell r="S9">
            <v>21</v>
          </cell>
          <cell r="T9">
            <v>63</v>
          </cell>
        </row>
        <row r="10">
          <cell r="L10">
            <v>74</v>
          </cell>
          <cell r="M10">
            <v>12.806248474865697</v>
          </cell>
          <cell r="N10">
            <v>17.305741182250941</v>
          </cell>
          <cell r="R10">
            <v>74</v>
          </cell>
          <cell r="S10">
            <v>52</v>
          </cell>
          <cell r="T10">
            <v>90</v>
          </cell>
        </row>
        <row r="11">
          <cell r="L11">
            <v>59.714285714285715</v>
          </cell>
          <cell r="M11">
            <v>12.841524905740831</v>
          </cell>
          <cell r="N11">
            <v>21.50494601439852</v>
          </cell>
          <cell r="R11">
            <v>59.714285714285715</v>
          </cell>
          <cell r="S11">
            <v>40</v>
          </cell>
          <cell r="T11">
            <v>76</v>
          </cell>
        </row>
        <row r="12">
          <cell r="L12">
            <v>59.142857142857146</v>
          </cell>
          <cell r="M12">
            <v>8.9522543050818708</v>
          </cell>
          <cell r="N12">
            <v>15.136661868495915</v>
          </cell>
          <cell r="R12">
            <v>62</v>
          </cell>
          <cell r="S12">
            <v>42</v>
          </cell>
          <cell r="T12">
            <v>70</v>
          </cell>
        </row>
      </sheetData>
      <sheetData sheetId="2">
        <row r="5">
          <cell r="L5">
            <v>46.5</v>
          </cell>
          <cell r="M5">
            <v>14.66628787389638</v>
          </cell>
          <cell r="N5">
            <v>31.540404029884687</v>
          </cell>
          <cell r="R5">
            <v>41</v>
          </cell>
          <cell r="S5">
            <v>35</v>
          </cell>
          <cell r="T5">
            <v>74</v>
          </cell>
        </row>
        <row r="6">
          <cell r="L6">
            <v>53.666666666666664</v>
          </cell>
          <cell r="M6">
            <v>14.151560573543344</v>
          </cell>
          <cell r="N6">
            <v>26.369367528341638</v>
          </cell>
          <cell r="R6">
            <v>53.666666666666664</v>
          </cell>
          <cell r="S6">
            <v>32</v>
          </cell>
          <cell r="T6">
            <v>74</v>
          </cell>
        </row>
        <row r="7">
          <cell r="L7">
            <v>73</v>
          </cell>
          <cell r="M7">
            <v>13.725887949418793</v>
          </cell>
          <cell r="N7">
            <v>18.802586232080536</v>
          </cell>
          <cell r="R7">
            <v>78.2</v>
          </cell>
          <cell r="S7">
            <v>47</v>
          </cell>
          <cell r="T7">
            <v>84</v>
          </cell>
        </row>
        <row r="8">
          <cell r="L8">
            <v>66.857142857142861</v>
          </cell>
          <cell r="M8">
            <v>21.247969090625819</v>
          </cell>
          <cell r="N8">
            <v>31.78115034922665</v>
          </cell>
          <cell r="R8">
            <v>66.857142857142861</v>
          </cell>
          <cell r="S8">
            <v>36</v>
          </cell>
          <cell r="T8">
            <v>88</v>
          </cell>
        </row>
        <row r="9">
          <cell r="L9">
            <v>66</v>
          </cell>
          <cell r="M9">
            <v>12.617448236470002</v>
          </cell>
          <cell r="N9">
            <v>19.117345812833335</v>
          </cell>
          <cell r="R9">
            <v>66</v>
          </cell>
          <cell r="S9">
            <v>46</v>
          </cell>
          <cell r="T9">
            <v>83</v>
          </cell>
        </row>
        <row r="10">
          <cell r="L10">
            <v>43.666666666666664</v>
          </cell>
          <cell r="M10">
            <v>10.385887861259951</v>
          </cell>
          <cell r="N10">
            <v>23.78447601815256</v>
          </cell>
          <cell r="R10">
            <v>43.666666666666664</v>
          </cell>
          <cell r="S10">
            <v>31</v>
          </cell>
          <cell r="T10">
            <v>62</v>
          </cell>
        </row>
        <row r="11">
          <cell r="L11">
            <v>45</v>
          </cell>
          <cell r="M11">
            <v>11.045361017187261</v>
          </cell>
          <cell r="N11">
            <v>24.545246704860581</v>
          </cell>
          <cell r="R11">
            <v>45</v>
          </cell>
          <cell r="S11">
            <v>29</v>
          </cell>
          <cell r="T11">
            <v>59</v>
          </cell>
        </row>
        <row r="12">
          <cell r="L12">
            <v>79.666666666666671</v>
          </cell>
          <cell r="M12">
            <v>16.378848148348748</v>
          </cell>
          <cell r="N12">
            <v>20.559223617174162</v>
          </cell>
          <cell r="R12">
            <v>86.2</v>
          </cell>
          <cell r="S12">
            <v>47</v>
          </cell>
          <cell r="T12">
            <v>90</v>
          </cell>
        </row>
        <row r="13">
          <cell r="L13">
            <v>81.833333333333329</v>
          </cell>
          <cell r="M13">
            <v>14.716204220744803</v>
          </cell>
          <cell r="N13">
            <v>17.98314161394477</v>
          </cell>
          <cell r="R13">
            <v>87.6</v>
          </cell>
          <cell r="S13">
            <v>53</v>
          </cell>
          <cell r="T13">
            <v>93</v>
          </cell>
        </row>
        <row r="14">
          <cell r="L14">
            <v>66.833333333333329</v>
          </cell>
          <cell r="M14">
            <v>14.2185325074941</v>
          </cell>
          <cell r="N14">
            <v>21.274612230664491</v>
          </cell>
          <cell r="R14">
            <v>72.400000000000006</v>
          </cell>
          <cell r="S14">
            <v>39</v>
          </cell>
          <cell r="T14">
            <v>78</v>
          </cell>
        </row>
        <row r="15">
          <cell r="L15">
            <v>67.571428571428569</v>
          </cell>
          <cell r="M15">
            <v>15.45808464695355</v>
          </cell>
          <cell r="N15">
            <v>22.876658039888977</v>
          </cell>
          <cell r="R15">
            <v>67.571428571428569</v>
          </cell>
          <cell r="S15">
            <v>40</v>
          </cell>
          <cell r="T15">
            <v>81</v>
          </cell>
        </row>
        <row r="16">
          <cell r="L16">
            <v>51.857142857142854</v>
          </cell>
          <cell r="M16">
            <v>23.610933706149577</v>
          </cell>
          <cell r="N16">
            <v>45.530726155109377</v>
          </cell>
          <cell r="R16">
            <v>51.857142857142854</v>
          </cell>
          <cell r="S16">
            <v>24</v>
          </cell>
          <cell r="T16">
            <v>86</v>
          </cell>
        </row>
        <row r="17">
          <cell r="L17">
            <v>61.2</v>
          </cell>
          <cell r="M17">
            <v>15.319921670818028</v>
          </cell>
          <cell r="N17">
            <v>25.032551749702659</v>
          </cell>
          <cell r="R17">
            <v>61.2</v>
          </cell>
          <cell r="S17">
            <v>41</v>
          </cell>
          <cell r="T17">
            <v>76</v>
          </cell>
        </row>
        <row r="18">
          <cell r="L18">
            <v>86</v>
          </cell>
          <cell r="M18">
            <v>9.5916630466254382</v>
          </cell>
          <cell r="N18">
            <v>11.153096565843533</v>
          </cell>
          <cell r="R18">
            <v>86</v>
          </cell>
          <cell r="S18">
            <v>70</v>
          </cell>
          <cell r="T18">
            <v>96</v>
          </cell>
        </row>
        <row r="19">
          <cell r="L19">
            <v>51.666666666666664</v>
          </cell>
          <cell r="M19">
            <v>19.106717841289925</v>
          </cell>
          <cell r="N19">
            <v>36.980744208948238</v>
          </cell>
          <cell r="R19">
            <v>51.666666666666664</v>
          </cell>
          <cell r="S19">
            <v>30</v>
          </cell>
          <cell r="T19">
            <v>74</v>
          </cell>
        </row>
        <row r="20">
          <cell r="L20">
            <v>77.8</v>
          </cell>
          <cell r="M20">
            <v>13.160547101089675</v>
          </cell>
          <cell r="N20">
            <v>16.9158703098839</v>
          </cell>
          <cell r="R20">
            <v>77.8</v>
          </cell>
          <cell r="S20">
            <v>55</v>
          </cell>
          <cell r="T20">
            <v>86</v>
          </cell>
        </row>
        <row r="21">
          <cell r="L21">
            <v>47</v>
          </cell>
          <cell r="M21">
            <v>13.769531582446804</v>
          </cell>
          <cell r="N21">
            <v>29.296875707333626</v>
          </cell>
          <cell r="R21">
            <v>47</v>
          </cell>
          <cell r="S21">
            <v>30</v>
          </cell>
          <cell r="T21">
            <v>63</v>
          </cell>
        </row>
        <row r="22">
          <cell r="L22">
            <v>58.714285714285715</v>
          </cell>
          <cell r="M22">
            <v>13.912994953331534</v>
          </cell>
          <cell r="N22">
            <v>23.696098460661979</v>
          </cell>
          <cell r="R22">
            <v>58.714285714285715</v>
          </cell>
          <cell r="S22">
            <v>39</v>
          </cell>
          <cell r="T22">
            <v>77</v>
          </cell>
        </row>
        <row r="23">
          <cell r="L23">
            <v>70.666666666666671</v>
          </cell>
          <cell r="M23">
            <v>11.057425860780908</v>
          </cell>
          <cell r="N23">
            <v>15.647300746388076</v>
          </cell>
          <cell r="R23">
            <v>70.666666666666671</v>
          </cell>
          <cell r="S23">
            <v>57</v>
          </cell>
          <cell r="T23">
            <v>86</v>
          </cell>
        </row>
        <row r="24">
          <cell r="L24">
            <v>59</v>
          </cell>
          <cell r="M24">
            <v>15.899685531481433</v>
          </cell>
          <cell r="N24">
            <v>26.948619544883783</v>
          </cell>
          <cell r="R24">
            <v>64.8</v>
          </cell>
          <cell r="S24">
            <v>30</v>
          </cell>
          <cell r="T24">
            <v>71</v>
          </cell>
        </row>
      </sheetData>
      <sheetData sheetId="3">
        <row r="5">
          <cell r="L5">
            <v>71</v>
          </cell>
          <cell r="M5">
            <v>20.396078054371138</v>
          </cell>
          <cell r="N5">
            <v>28.726870499114277</v>
          </cell>
          <cell r="R5">
            <v>71</v>
          </cell>
          <cell r="S5">
            <v>41</v>
          </cell>
          <cell r="T5">
            <v>89</v>
          </cell>
        </row>
        <row r="6">
          <cell r="L6">
            <v>73</v>
          </cell>
          <cell r="M6">
            <v>27.640549922170507</v>
          </cell>
          <cell r="N6">
            <v>37.863767016671929</v>
          </cell>
          <cell r="R6">
            <v>73</v>
          </cell>
          <cell r="S6">
            <v>28</v>
          </cell>
          <cell r="T6">
            <v>96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к-проект"/>
      <sheetName val="Бак-нир"/>
      <sheetName val="Маг-нир"/>
      <sheetName val="Маг-проект"/>
    </sheetNames>
    <sheetDataSet>
      <sheetData sheetId="0">
        <row r="5">
          <cell r="N5">
            <v>54.625</v>
          </cell>
          <cell r="O5">
            <v>20.590826667648457</v>
          </cell>
          <cell r="P5">
            <v>37.694877194779785</v>
          </cell>
          <cell r="T5">
            <v>60.142857142857146</v>
          </cell>
          <cell r="U5">
            <v>16</v>
          </cell>
          <cell r="V5">
            <v>84</v>
          </cell>
        </row>
        <row r="6">
          <cell r="N6">
            <v>71.625</v>
          </cell>
          <cell r="O6">
            <v>21.771130950346674</v>
          </cell>
          <cell r="P6">
            <v>30.395994346033749</v>
          </cell>
          <cell r="T6">
            <v>77.428571428571431</v>
          </cell>
          <cell r="U6">
            <v>31</v>
          </cell>
          <cell r="V6">
            <v>96</v>
          </cell>
        </row>
        <row r="7">
          <cell r="N7">
            <v>55.25</v>
          </cell>
          <cell r="O7">
            <v>20.796634343085422</v>
          </cell>
          <cell r="P7">
            <v>37.640967136806189</v>
          </cell>
          <cell r="T7">
            <v>49.428571428571431</v>
          </cell>
          <cell r="U7">
            <v>29</v>
          </cell>
          <cell r="V7">
            <v>96</v>
          </cell>
        </row>
        <row r="8">
          <cell r="N8">
            <v>40</v>
          </cell>
          <cell r="O8">
            <v>18.83006714197877</v>
          </cell>
          <cell r="P8">
            <v>47.075167854946926</v>
          </cell>
          <cell r="T8">
            <v>40</v>
          </cell>
          <cell r="U8">
            <v>17</v>
          </cell>
          <cell r="V8">
            <v>72</v>
          </cell>
        </row>
        <row r="9">
          <cell r="N9">
            <v>35</v>
          </cell>
          <cell r="O9">
            <v>25.416530054277668</v>
          </cell>
          <cell r="P9">
            <v>72.618657297936196</v>
          </cell>
          <cell r="T9">
            <v>27.428571428571427</v>
          </cell>
          <cell r="U9">
            <v>12</v>
          </cell>
          <cell r="V9">
            <v>88</v>
          </cell>
        </row>
        <row r="10">
          <cell r="N10">
            <v>59.5</v>
          </cell>
          <cell r="O10">
            <v>17.419201228201352</v>
          </cell>
          <cell r="P10">
            <v>29.275968450758576</v>
          </cell>
          <cell r="T10">
            <v>54.857142857142854</v>
          </cell>
          <cell r="U10">
            <v>35</v>
          </cell>
          <cell r="V10">
            <v>92</v>
          </cell>
        </row>
        <row r="11">
          <cell r="N11">
            <v>39.375</v>
          </cell>
          <cell r="O11">
            <v>25.031052143858666</v>
          </cell>
          <cell r="P11">
            <v>63.570926079641055</v>
          </cell>
          <cell r="T11">
            <v>31.857142857142858</v>
          </cell>
          <cell r="U11">
            <v>9</v>
          </cell>
          <cell r="V11">
            <v>92</v>
          </cell>
        </row>
        <row r="12">
          <cell r="N12">
            <v>36.375</v>
          </cell>
          <cell r="O12">
            <v>27.835935150705566</v>
          </cell>
          <cell r="P12">
            <v>76.524907630805686</v>
          </cell>
          <cell r="T12">
            <v>28.428571428571427</v>
          </cell>
          <cell r="U12">
            <v>10</v>
          </cell>
          <cell r="V12">
            <v>92</v>
          </cell>
        </row>
        <row r="13">
          <cell r="N13">
            <v>41.125</v>
          </cell>
          <cell r="O13">
            <v>25.033905579661926</v>
          </cell>
          <cell r="P13">
            <v>60.872718734740246</v>
          </cell>
          <cell r="T13">
            <v>41.125</v>
          </cell>
          <cell r="U13">
            <v>6</v>
          </cell>
          <cell r="V13">
            <v>84</v>
          </cell>
        </row>
        <row r="14">
          <cell r="N14">
            <v>43.75</v>
          </cell>
          <cell r="O14">
            <v>26.407520573827881</v>
          </cell>
          <cell r="P14">
            <v>60.360047025892307</v>
          </cell>
          <cell r="T14">
            <v>36.285714285714285</v>
          </cell>
          <cell r="U14">
            <v>9</v>
          </cell>
          <cell r="V14">
            <v>96</v>
          </cell>
        </row>
        <row r="15">
          <cell r="N15">
            <v>63.875</v>
          </cell>
          <cell r="O15">
            <v>20.904117844509557</v>
          </cell>
          <cell r="P15">
            <v>32.726603279075626</v>
          </cell>
          <cell r="T15">
            <v>63.875</v>
          </cell>
          <cell r="U15">
            <v>36</v>
          </cell>
          <cell r="V15">
            <v>96</v>
          </cell>
        </row>
        <row r="16">
          <cell r="N16">
            <v>64.875</v>
          </cell>
          <cell r="O16">
            <v>19.910065652471221</v>
          </cell>
          <cell r="P16">
            <v>30.689889252364118</v>
          </cell>
          <cell r="T16">
            <v>64.875</v>
          </cell>
          <cell r="U16">
            <v>36</v>
          </cell>
          <cell r="V16">
            <v>96</v>
          </cell>
        </row>
        <row r="17">
          <cell r="N17">
            <v>68.5</v>
          </cell>
          <cell r="O17">
            <v>12.200702555883529</v>
          </cell>
          <cell r="P17">
            <v>17.81124460712924</v>
          </cell>
          <cell r="T17">
            <v>68.5</v>
          </cell>
          <cell r="U17">
            <v>55</v>
          </cell>
          <cell r="V17">
            <v>88</v>
          </cell>
        </row>
        <row r="18">
          <cell r="N18">
            <v>51.125</v>
          </cell>
          <cell r="O18">
            <v>19.931579394088597</v>
          </cell>
          <cell r="P18">
            <v>38.985974364965472</v>
          </cell>
          <cell r="T18">
            <v>51.125</v>
          </cell>
          <cell r="U18">
            <v>17</v>
          </cell>
          <cell r="V18">
            <v>84</v>
          </cell>
        </row>
        <row r="19">
          <cell r="N19">
            <v>47</v>
          </cell>
          <cell r="O19">
            <v>19.427520980005951</v>
          </cell>
          <cell r="P19">
            <v>41.335151021289256</v>
          </cell>
          <cell r="T19">
            <v>47</v>
          </cell>
          <cell r="U19">
            <v>18</v>
          </cell>
          <cell r="V19">
            <v>80</v>
          </cell>
        </row>
        <row r="20">
          <cell r="N20">
            <v>42.75</v>
          </cell>
          <cell r="O20">
            <v>21.887700394774882</v>
          </cell>
          <cell r="P20">
            <v>51.199299169064048</v>
          </cell>
          <cell r="T20">
            <v>36.285714285714285</v>
          </cell>
          <cell r="U20">
            <v>15</v>
          </cell>
          <cell r="V20">
            <v>88</v>
          </cell>
        </row>
      </sheetData>
      <sheetData sheetId="1">
        <row r="5">
          <cell r="N5">
            <v>41.75</v>
          </cell>
          <cell r="O5">
            <v>16.576661735274513</v>
          </cell>
          <cell r="P5">
            <v>39.704579006645538</v>
          </cell>
          <cell r="T5">
            <v>41.75</v>
          </cell>
          <cell r="U5">
            <v>17</v>
          </cell>
          <cell r="V5">
            <v>57</v>
          </cell>
        </row>
        <row r="6">
          <cell r="N6">
            <v>63.5</v>
          </cell>
          <cell r="O6">
            <v>14.928400545843578</v>
          </cell>
          <cell r="P6">
            <v>23.509292198178862</v>
          </cell>
          <cell r="T6">
            <v>63.5</v>
          </cell>
          <cell r="U6">
            <v>46</v>
          </cell>
          <cell r="V6">
            <v>86</v>
          </cell>
        </row>
        <row r="7">
          <cell r="N7">
            <v>67.125</v>
          </cell>
          <cell r="O7">
            <v>17.04982195131165</v>
          </cell>
          <cell r="P7">
            <v>25.400107190035975</v>
          </cell>
          <cell r="T7">
            <v>67.125</v>
          </cell>
          <cell r="U7">
            <v>40</v>
          </cell>
          <cell r="V7">
            <v>94</v>
          </cell>
        </row>
        <row r="8">
          <cell r="N8">
            <v>53.125</v>
          </cell>
          <cell r="O8">
            <v>17.771867817263487</v>
          </cell>
          <cell r="P8">
            <v>33.452927656025388</v>
          </cell>
          <cell r="T8">
            <v>53.125</v>
          </cell>
          <cell r="U8">
            <v>27</v>
          </cell>
          <cell r="V8">
            <v>74</v>
          </cell>
        </row>
      </sheetData>
      <sheetData sheetId="2">
        <row r="5">
          <cell r="N5">
            <v>42.222222222222221</v>
          </cell>
          <cell r="O5">
            <v>21.276617316773933</v>
          </cell>
          <cell r="P5">
            <v>50.391988381832995</v>
          </cell>
          <cell r="T5">
            <v>37.25</v>
          </cell>
          <cell r="U5">
            <v>12</v>
          </cell>
          <cell r="V5">
            <v>82</v>
          </cell>
        </row>
        <row r="6">
          <cell r="N6">
            <v>89.333333333333329</v>
          </cell>
          <cell r="O6">
            <v>12.539936203984453</v>
          </cell>
          <cell r="P6">
            <v>14.037242019385582</v>
          </cell>
          <cell r="T6">
            <v>92.25</v>
          </cell>
          <cell r="U6">
            <v>66</v>
          </cell>
          <cell r="V6">
            <v>100</v>
          </cell>
        </row>
        <row r="7">
          <cell r="N7">
            <v>56.333333333333336</v>
          </cell>
          <cell r="O7">
            <v>17.036725037400821</v>
          </cell>
          <cell r="P7">
            <v>30.242707166983706</v>
          </cell>
          <cell r="T7">
            <v>52.125</v>
          </cell>
          <cell r="U7">
            <v>39</v>
          </cell>
          <cell r="V7">
            <v>90</v>
          </cell>
        </row>
        <row r="8">
          <cell r="N8">
            <v>57.888888888888886</v>
          </cell>
          <cell r="O8">
            <v>12.898104942630576</v>
          </cell>
          <cell r="P8">
            <v>22.280795486310019</v>
          </cell>
          <cell r="T8">
            <v>57.888888888888886</v>
          </cell>
          <cell r="U8">
            <v>42</v>
          </cell>
          <cell r="V8">
            <v>80</v>
          </cell>
        </row>
        <row r="9">
          <cell r="N9">
            <v>43.444444444444443</v>
          </cell>
          <cell r="O9">
            <v>13.884443733105689</v>
          </cell>
          <cell r="P9">
            <v>31.959077646534833</v>
          </cell>
          <cell r="T9">
            <v>43.444444444444443</v>
          </cell>
          <cell r="U9">
            <v>21</v>
          </cell>
          <cell r="V9">
            <v>64</v>
          </cell>
        </row>
        <row r="10">
          <cell r="N10">
            <v>66.444444444444443</v>
          </cell>
          <cell r="O10">
            <v>16.897567214773179</v>
          </cell>
          <cell r="P10">
            <v>25.43112122624726</v>
          </cell>
          <cell r="T10">
            <v>66.444444444444443</v>
          </cell>
          <cell r="U10">
            <v>40</v>
          </cell>
          <cell r="V10">
            <v>86</v>
          </cell>
        </row>
        <row r="11">
          <cell r="N11">
            <v>45.222222222222221</v>
          </cell>
          <cell r="O11">
            <v>21.176506899024787</v>
          </cell>
          <cell r="P11">
            <v>46.827656533470048</v>
          </cell>
          <cell r="T11">
            <v>45.222222222222221</v>
          </cell>
          <cell r="U11">
            <v>18</v>
          </cell>
          <cell r="V11">
            <v>76</v>
          </cell>
        </row>
        <row r="12">
          <cell r="N12">
            <v>46.333333333333336</v>
          </cell>
          <cell r="O12">
            <v>22.079402165819616</v>
          </cell>
          <cell r="P12">
            <v>47.653385969394854</v>
          </cell>
          <cell r="T12">
            <v>46.333333333333336</v>
          </cell>
          <cell r="U12">
            <v>19</v>
          </cell>
          <cell r="V12">
            <v>72</v>
          </cell>
        </row>
        <row r="13">
          <cell r="N13">
            <v>59.111111111111114</v>
          </cell>
          <cell r="O13">
            <v>19.656070591832727</v>
          </cell>
          <cell r="P13">
            <v>33.252751001220773</v>
          </cell>
          <cell r="T13">
            <v>59.111111111111114</v>
          </cell>
          <cell r="U13">
            <v>34</v>
          </cell>
          <cell r="V13">
            <v>84</v>
          </cell>
        </row>
        <row r="14">
          <cell r="N14">
            <v>62.666666666666664</v>
          </cell>
          <cell r="O14">
            <v>16.859715300087366</v>
          </cell>
          <cell r="P14">
            <v>26.903801010777713</v>
          </cell>
          <cell r="T14">
            <v>66.75</v>
          </cell>
          <cell r="U14">
            <v>30</v>
          </cell>
          <cell r="V14">
            <v>78</v>
          </cell>
        </row>
        <row r="15">
          <cell r="N15">
            <v>75.444444444444443</v>
          </cell>
          <cell r="O15">
            <v>16.063243065389297</v>
          </cell>
          <cell r="P15">
            <v>21.291485653682425</v>
          </cell>
          <cell r="T15">
            <v>75.444444444444443</v>
          </cell>
          <cell r="U15">
            <v>53</v>
          </cell>
          <cell r="V15">
            <v>96</v>
          </cell>
        </row>
        <row r="16">
          <cell r="N16">
            <v>68.333333333333329</v>
          </cell>
          <cell r="O16">
            <v>17.363755354185336</v>
          </cell>
          <cell r="P16">
            <v>25.410373689051713</v>
          </cell>
          <cell r="T16">
            <v>72.25</v>
          </cell>
          <cell r="U16">
            <v>37</v>
          </cell>
          <cell r="V16">
            <v>92</v>
          </cell>
        </row>
        <row r="17">
          <cell r="N17">
            <v>60.222222222222221</v>
          </cell>
          <cell r="O17">
            <v>20.166666666666664</v>
          </cell>
          <cell r="P17">
            <v>33.487084870848705</v>
          </cell>
          <cell r="T17">
            <v>60.222222222222221</v>
          </cell>
          <cell r="U17">
            <v>28</v>
          </cell>
          <cell r="V17">
            <v>82</v>
          </cell>
        </row>
        <row r="18">
          <cell r="N18">
            <v>47.444444444444443</v>
          </cell>
          <cell r="O18">
            <v>13.13498297592265</v>
          </cell>
          <cell r="P18">
            <v>27.684975827471632</v>
          </cell>
          <cell r="T18">
            <v>47.444444444444443</v>
          </cell>
          <cell r="U18">
            <v>28</v>
          </cell>
          <cell r="V18">
            <v>64</v>
          </cell>
        </row>
      </sheetData>
      <sheetData sheetId="3">
        <row r="5">
          <cell r="N5">
            <v>68.25</v>
          </cell>
          <cell r="O5">
            <v>16.042354654387331</v>
          </cell>
          <cell r="P5">
            <v>23.505281544889865</v>
          </cell>
          <cell r="T5">
            <v>68.25</v>
          </cell>
          <cell r="U5">
            <v>44</v>
          </cell>
          <cell r="V5">
            <v>86</v>
          </cell>
        </row>
        <row r="6">
          <cell r="N6">
            <v>64.25</v>
          </cell>
          <cell r="O6">
            <v>9.0198194470367792</v>
          </cell>
          <cell r="P6">
            <v>14.038629489551408</v>
          </cell>
          <cell r="T6">
            <v>66.714285714285708</v>
          </cell>
          <cell r="U6">
            <v>47</v>
          </cell>
          <cell r="V6">
            <v>76</v>
          </cell>
        </row>
        <row r="7">
          <cell r="N7">
            <v>55.25</v>
          </cell>
          <cell r="O7">
            <v>11.398621470536312</v>
          </cell>
          <cell r="P7">
            <v>20.630989086943551</v>
          </cell>
          <cell r="T7">
            <v>52.285714285714285</v>
          </cell>
          <cell r="U7">
            <v>40</v>
          </cell>
          <cell r="V7">
            <v>76</v>
          </cell>
        </row>
        <row r="8">
          <cell r="N8">
            <v>64</v>
          </cell>
          <cell r="O8">
            <v>16.639024696692498</v>
          </cell>
          <cell r="P8">
            <v>25.998476088582027</v>
          </cell>
          <cell r="T8">
            <v>68.571428571428569</v>
          </cell>
          <cell r="U8">
            <v>32</v>
          </cell>
          <cell r="V8">
            <v>88</v>
          </cell>
        </row>
        <row r="9">
          <cell r="N9">
            <v>40.25</v>
          </cell>
          <cell r="O9">
            <v>14.95469348207636</v>
          </cell>
          <cell r="P9">
            <v>37.154517967891579</v>
          </cell>
          <cell r="T9">
            <v>44.714285714285715</v>
          </cell>
          <cell r="U9">
            <v>9</v>
          </cell>
          <cell r="V9">
            <v>60</v>
          </cell>
        </row>
        <row r="10">
          <cell r="N10">
            <v>70.625</v>
          </cell>
          <cell r="O10">
            <v>15.070666873101535</v>
          </cell>
          <cell r="P10">
            <v>21.338997342444653</v>
          </cell>
          <cell r="T10">
            <v>74.571428571428569</v>
          </cell>
          <cell r="U10">
            <v>43</v>
          </cell>
          <cell r="V10">
            <v>94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к_проект"/>
      <sheetName val="бак_нир"/>
      <sheetName val="маг_нир"/>
      <sheetName val="спец_проект"/>
    </sheetNames>
    <sheetDataSet>
      <sheetData sheetId="0">
        <row r="5">
          <cell r="M5">
            <v>45.875</v>
          </cell>
          <cell r="N5">
            <v>14.055375179217787</v>
          </cell>
          <cell r="O5">
            <v>30.638420009194085</v>
          </cell>
          <cell r="S5">
            <v>45.875</v>
          </cell>
          <cell r="T5">
            <v>23</v>
          </cell>
          <cell r="U5">
            <v>64</v>
          </cell>
        </row>
        <row r="6">
          <cell r="M6">
            <v>81.75</v>
          </cell>
          <cell r="N6">
            <v>9.5730275849836097</v>
          </cell>
          <cell r="O6">
            <v>11.710125486218482</v>
          </cell>
          <cell r="S6">
            <v>81.75</v>
          </cell>
          <cell r="T6">
            <v>68</v>
          </cell>
          <cell r="U6">
            <v>92</v>
          </cell>
        </row>
        <row r="8">
          <cell r="M8">
            <v>57.875</v>
          </cell>
          <cell r="N8">
            <v>23.491259772823714</v>
          </cell>
          <cell r="O8">
            <v>40.589649715462137</v>
          </cell>
          <cell r="S8">
            <v>57.875</v>
          </cell>
          <cell r="T8">
            <v>28</v>
          </cell>
          <cell r="U8">
            <v>100</v>
          </cell>
        </row>
        <row r="9">
          <cell r="M9">
            <v>75.375</v>
          </cell>
          <cell r="N9">
            <v>17.975678012247549</v>
          </cell>
          <cell r="O9">
            <v>23.848329037807694</v>
          </cell>
          <cell r="S9">
            <v>75.375</v>
          </cell>
          <cell r="T9">
            <v>52</v>
          </cell>
          <cell r="U9">
            <v>96</v>
          </cell>
        </row>
      </sheetData>
      <sheetData sheetId="1">
        <row r="5">
          <cell r="L5">
            <v>42.833333333333336</v>
          </cell>
          <cell r="M5">
            <v>23.404415537813943</v>
          </cell>
          <cell r="N5">
            <v>54.640658843145381</v>
          </cell>
          <cell r="R5">
            <v>34.4</v>
          </cell>
          <cell r="S5">
            <v>20</v>
          </cell>
          <cell r="T5">
            <v>85</v>
          </cell>
        </row>
        <row r="6">
          <cell r="L6">
            <v>88.571428571428569</v>
          </cell>
          <cell r="M6">
            <v>11.731114508819999</v>
          </cell>
          <cell r="N6">
            <v>13.244806703506452</v>
          </cell>
          <cell r="R6">
            <v>88.571428571428569</v>
          </cell>
          <cell r="S6">
            <v>69</v>
          </cell>
          <cell r="T6">
            <v>100</v>
          </cell>
        </row>
      </sheetData>
      <sheetData sheetId="2">
        <row r="5">
          <cell r="L5">
            <v>73.5</v>
          </cell>
          <cell r="M5">
            <v>18.822858443923973</v>
          </cell>
          <cell r="N5">
            <v>25.60933121622309</v>
          </cell>
          <cell r="R5">
            <v>73.5</v>
          </cell>
          <cell r="S5">
            <v>50</v>
          </cell>
          <cell r="T5">
            <v>100</v>
          </cell>
        </row>
        <row r="6">
          <cell r="L6">
            <v>67.333333333333329</v>
          </cell>
          <cell r="M6">
            <v>25.327192238119615</v>
          </cell>
          <cell r="N6">
            <v>37.614641937801416</v>
          </cell>
          <cell r="R6">
            <v>76.8</v>
          </cell>
          <cell r="S6">
            <v>20</v>
          </cell>
          <cell r="T6">
            <v>95</v>
          </cell>
        </row>
        <row r="7">
          <cell r="L7">
            <v>79</v>
          </cell>
          <cell r="M7">
            <v>10.881176406988354</v>
          </cell>
          <cell r="N7">
            <v>13.773641021504247</v>
          </cell>
          <cell r="R7">
            <v>79</v>
          </cell>
          <cell r="S7">
            <v>64</v>
          </cell>
          <cell r="T7">
            <v>87</v>
          </cell>
        </row>
        <row r="8">
          <cell r="L8">
            <v>73.333333333333329</v>
          </cell>
          <cell r="M8">
            <v>16.169930941926328</v>
          </cell>
          <cell r="N8">
            <v>22.049905829899537</v>
          </cell>
          <cell r="R8">
            <v>73.333333333333329</v>
          </cell>
          <cell r="S8">
            <v>55</v>
          </cell>
          <cell r="T8">
            <v>96</v>
          </cell>
        </row>
        <row r="9">
          <cell r="L9">
            <v>85</v>
          </cell>
          <cell r="M9">
            <v>29.745587908125131</v>
          </cell>
          <cell r="N9">
            <v>34.994809303676625</v>
          </cell>
          <cell r="R9">
            <v>97</v>
          </cell>
          <cell r="S9">
            <v>25</v>
          </cell>
          <cell r="T9">
            <v>100</v>
          </cell>
        </row>
        <row r="10">
          <cell r="L10">
            <v>91.166666666666671</v>
          </cell>
          <cell r="M10">
            <v>10.870449239413574</v>
          </cell>
          <cell r="N10">
            <v>11.923710317455475</v>
          </cell>
          <cell r="R10">
            <v>91.166666666666671</v>
          </cell>
          <cell r="S10">
            <v>73</v>
          </cell>
          <cell r="T10">
            <v>100</v>
          </cell>
        </row>
        <row r="11">
          <cell r="L11">
            <v>82.666666666666671</v>
          </cell>
          <cell r="M11">
            <v>14.962174530016256</v>
          </cell>
          <cell r="N11">
            <v>18.09940467340676</v>
          </cell>
          <cell r="R11">
            <v>82.666666666666671</v>
          </cell>
          <cell r="S11">
            <v>60</v>
          </cell>
          <cell r="T11">
            <v>96</v>
          </cell>
        </row>
      </sheetData>
      <sheetData sheetId="3">
        <row r="5">
          <cell r="L5">
            <v>77.5</v>
          </cell>
          <cell r="M5">
            <v>15.795568998931314</v>
          </cell>
          <cell r="N5">
            <v>20.38137935345976</v>
          </cell>
          <cell r="R5">
            <v>77.5</v>
          </cell>
          <cell r="S5">
            <v>51</v>
          </cell>
          <cell r="T5">
            <v>94</v>
          </cell>
        </row>
        <row r="6">
          <cell r="L6">
            <v>76.5</v>
          </cell>
          <cell r="M6">
            <v>17.863370342687297</v>
          </cell>
          <cell r="N6">
            <v>23.35081090547359</v>
          </cell>
          <cell r="R6">
            <v>76.5</v>
          </cell>
          <cell r="S6">
            <v>45</v>
          </cell>
          <cell r="T6">
            <v>94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к_проект"/>
      <sheetName val="бак_нир"/>
      <sheetName val="маг_проект"/>
      <sheetName val="маг_нир"/>
      <sheetName val="спец_проект"/>
    </sheetNames>
    <sheetDataSet>
      <sheetData sheetId="0">
        <row r="5">
          <cell r="L5">
            <v>47</v>
          </cell>
          <cell r="M5">
            <v>36.166282640050248</v>
          </cell>
          <cell r="N5">
            <v>76.949537532021807</v>
          </cell>
          <cell r="R5">
            <v>47</v>
          </cell>
          <cell r="S5">
            <v>12</v>
          </cell>
          <cell r="T5">
            <v>96</v>
          </cell>
        </row>
        <row r="6">
          <cell r="L6">
            <v>39.25</v>
          </cell>
          <cell r="M6">
            <v>7.455423082115014</v>
          </cell>
          <cell r="N6">
            <v>18.994708489465005</v>
          </cell>
          <cell r="R6">
            <v>39.25</v>
          </cell>
          <cell r="S6">
            <v>30</v>
          </cell>
          <cell r="T6">
            <v>48</v>
          </cell>
        </row>
        <row r="7">
          <cell r="L7">
            <v>37.5</v>
          </cell>
          <cell r="M7">
            <v>28.290163190291665</v>
          </cell>
          <cell r="N7">
            <v>75.440435174111116</v>
          </cell>
          <cell r="R7">
            <v>37.5</v>
          </cell>
          <cell r="S7">
            <v>-2</v>
          </cell>
          <cell r="T7">
            <v>62</v>
          </cell>
        </row>
        <row r="8">
          <cell r="L8">
            <v>44.75</v>
          </cell>
          <cell r="M8">
            <v>20.998015779274638</v>
          </cell>
          <cell r="N8">
            <v>46.922940288881875</v>
          </cell>
          <cell r="R8">
            <v>44.75</v>
          </cell>
          <cell r="S8">
            <v>14</v>
          </cell>
          <cell r="T8">
            <v>60</v>
          </cell>
        </row>
        <row r="9">
          <cell r="L9">
            <v>31.25</v>
          </cell>
          <cell r="M9">
            <v>24.377243486497811</v>
          </cell>
          <cell r="N9">
            <v>78.007179156793001</v>
          </cell>
          <cell r="R9">
            <v>31.25</v>
          </cell>
          <cell r="S9">
            <v>-4</v>
          </cell>
          <cell r="T9">
            <v>52</v>
          </cell>
        </row>
        <row r="10">
          <cell r="L10">
            <v>40.5</v>
          </cell>
          <cell r="M10">
            <v>7.7674534651540288</v>
          </cell>
          <cell r="N10">
            <v>19.178897444824763</v>
          </cell>
          <cell r="R10">
            <v>40.5</v>
          </cell>
          <cell r="S10">
            <v>35</v>
          </cell>
          <cell r="T10">
            <v>52</v>
          </cell>
        </row>
        <row r="11">
          <cell r="L11">
            <v>47.25</v>
          </cell>
          <cell r="M11">
            <v>25.734218464915543</v>
          </cell>
          <cell r="N11">
            <v>54.463954423101683</v>
          </cell>
          <cell r="R11">
            <v>47.25</v>
          </cell>
          <cell r="S11">
            <v>16</v>
          </cell>
          <cell r="T11">
            <v>76</v>
          </cell>
        </row>
        <row r="12">
          <cell r="L12">
            <v>38.5</v>
          </cell>
          <cell r="M12">
            <v>32.336769576855801</v>
          </cell>
          <cell r="N12">
            <v>83.991609290534555</v>
          </cell>
          <cell r="R12">
            <v>38.5</v>
          </cell>
          <cell r="S12">
            <v>-4</v>
          </cell>
          <cell r="T12">
            <v>67</v>
          </cell>
        </row>
        <row r="13">
          <cell r="L13">
            <v>51.25</v>
          </cell>
          <cell r="M13">
            <v>29.021543721862901</v>
          </cell>
          <cell r="N13">
            <v>56.627402384122739</v>
          </cell>
          <cell r="R13">
            <v>51.25</v>
          </cell>
          <cell r="S13">
            <v>8</v>
          </cell>
          <cell r="T13">
            <v>68</v>
          </cell>
        </row>
        <row r="14">
          <cell r="L14">
            <v>47.5</v>
          </cell>
          <cell r="M14">
            <v>12.897028081435403</v>
          </cell>
          <cell r="N14">
            <v>27.151638066179796</v>
          </cell>
          <cell r="R14">
            <v>47.5</v>
          </cell>
          <cell r="S14">
            <v>32</v>
          </cell>
          <cell r="T14">
            <v>60</v>
          </cell>
        </row>
        <row r="15">
          <cell r="L15">
            <v>54.5</v>
          </cell>
          <cell r="M15">
            <v>16.663332999933317</v>
          </cell>
          <cell r="N15">
            <v>30.574922935657462</v>
          </cell>
          <cell r="R15">
            <v>54.5</v>
          </cell>
          <cell r="S15">
            <v>35</v>
          </cell>
          <cell r="T15">
            <v>72</v>
          </cell>
        </row>
        <row r="16">
          <cell r="L16">
            <v>57.25</v>
          </cell>
          <cell r="M16">
            <v>27.402858731648173</v>
          </cell>
          <cell r="N16">
            <v>47.86525542645969</v>
          </cell>
          <cell r="R16">
            <v>57.25</v>
          </cell>
          <cell r="S16">
            <v>23</v>
          </cell>
          <cell r="T16">
            <v>88</v>
          </cell>
        </row>
        <row r="17">
          <cell r="L17">
            <v>35.75</v>
          </cell>
          <cell r="M17">
            <v>32.622844756397321</v>
          </cell>
          <cell r="N17">
            <v>91.252712605307195</v>
          </cell>
          <cell r="R17">
            <v>35.75</v>
          </cell>
          <cell r="S17">
            <v>7</v>
          </cell>
          <cell r="T17">
            <v>64</v>
          </cell>
        </row>
        <row r="18">
          <cell r="L18">
            <v>36.5</v>
          </cell>
          <cell r="M18">
            <v>22.605309110914629</v>
          </cell>
          <cell r="N18">
            <v>61.932353728533229</v>
          </cell>
          <cell r="R18">
            <v>36.5</v>
          </cell>
          <cell r="S18">
            <v>6</v>
          </cell>
          <cell r="T18">
            <v>56</v>
          </cell>
        </row>
        <row r="19">
          <cell r="L19">
            <v>48</v>
          </cell>
          <cell r="M19">
            <v>16.083117442419759</v>
          </cell>
          <cell r="N19">
            <v>33.506494671707834</v>
          </cell>
          <cell r="R19">
            <v>48</v>
          </cell>
          <cell r="S19">
            <v>28</v>
          </cell>
          <cell r="T19">
            <v>62</v>
          </cell>
        </row>
        <row r="20">
          <cell r="L20">
            <v>37.75</v>
          </cell>
          <cell r="M20">
            <v>20.1059692628831</v>
          </cell>
          <cell r="N20">
            <v>53.260845729491656</v>
          </cell>
          <cell r="R20">
            <v>37.75</v>
          </cell>
          <cell r="S20">
            <v>8</v>
          </cell>
          <cell r="T20">
            <v>52</v>
          </cell>
        </row>
        <row r="21">
          <cell r="L21">
            <v>39.75</v>
          </cell>
          <cell r="M21">
            <v>23.05609102457165</v>
          </cell>
          <cell r="N21">
            <v>58.002744715903518</v>
          </cell>
          <cell r="R21">
            <v>39.75</v>
          </cell>
          <cell r="S21">
            <v>13</v>
          </cell>
          <cell r="T21">
            <v>64</v>
          </cell>
        </row>
      </sheetData>
      <sheetData sheetId="1">
        <row r="5">
          <cell r="L5">
            <v>79.5</v>
          </cell>
          <cell r="M5">
            <v>29.59166549328825</v>
          </cell>
          <cell r="N5">
            <v>37.222220746274523</v>
          </cell>
          <cell r="R5">
            <v>79.5</v>
          </cell>
          <cell r="S5">
            <v>36</v>
          </cell>
          <cell r="T5">
            <v>100</v>
          </cell>
        </row>
      </sheetData>
      <sheetData sheetId="2">
        <row r="5">
          <cell r="L5">
            <v>35.25</v>
          </cell>
          <cell r="M5">
            <v>31.63726705432482</v>
          </cell>
          <cell r="N5">
            <v>89.75111221085055</v>
          </cell>
          <cell r="R5">
            <v>35.25</v>
          </cell>
          <cell r="S5">
            <v>6</v>
          </cell>
          <cell r="T5">
            <v>70</v>
          </cell>
        </row>
        <row r="6">
          <cell r="L6">
            <v>43.25</v>
          </cell>
          <cell r="M6">
            <v>31.826351764955195</v>
          </cell>
          <cell r="N6">
            <v>73.586940497006225</v>
          </cell>
          <cell r="R6">
            <v>43.25</v>
          </cell>
          <cell r="S6">
            <v>8</v>
          </cell>
          <cell r="T6">
            <v>74</v>
          </cell>
        </row>
        <row r="7">
          <cell r="L7">
            <v>57.25</v>
          </cell>
          <cell r="M7">
            <v>21.437894797142125</v>
          </cell>
          <cell r="N7">
            <v>37.44610444915655</v>
          </cell>
          <cell r="R7">
            <v>57.25</v>
          </cell>
          <cell r="S7">
            <v>32</v>
          </cell>
          <cell r="T7">
            <v>80</v>
          </cell>
        </row>
        <row r="8">
          <cell r="L8">
            <v>35.75</v>
          </cell>
          <cell r="M8">
            <v>34.160161982441871</v>
          </cell>
          <cell r="N8">
            <v>95.552900650187055</v>
          </cell>
          <cell r="R8">
            <v>35.75</v>
          </cell>
          <cell r="S8">
            <v>-2</v>
          </cell>
          <cell r="T8">
            <v>74</v>
          </cell>
        </row>
      </sheetData>
      <sheetData sheetId="3">
        <row r="5">
          <cell r="L5">
            <v>50.25</v>
          </cell>
          <cell r="M5">
            <v>20.451161336217559</v>
          </cell>
          <cell r="N5">
            <v>40.698828529786191</v>
          </cell>
          <cell r="R5">
            <v>50.25</v>
          </cell>
          <cell r="S5">
            <v>25</v>
          </cell>
          <cell r="T5">
            <v>75</v>
          </cell>
        </row>
        <row r="6">
          <cell r="L6">
            <v>63.25</v>
          </cell>
          <cell r="M6">
            <v>18.980252896102307</v>
          </cell>
          <cell r="N6">
            <v>30.008304974074797</v>
          </cell>
          <cell r="R6">
            <v>63.25</v>
          </cell>
          <cell r="S6">
            <v>37</v>
          </cell>
          <cell r="T6">
            <v>81</v>
          </cell>
        </row>
        <row r="7">
          <cell r="L7">
            <v>37</v>
          </cell>
          <cell r="M7">
            <v>26.255158223353622</v>
          </cell>
          <cell r="N7">
            <v>70.959887090144917</v>
          </cell>
          <cell r="R7">
            <v>37</v>
          </cell>
          <cell r="S7">
            <v>12</v>
          </cell>
          <cell r="T7">
            <v>74</v>
          </cell>
        </row>
        <row r="8">
          <cell r="L8">
            <v>53</v>
          </cell>
          <cell r="M8">
            <v>19.815818596935799</v>
          </cell>
          <cell r="N8">
            <v>37.388336975350562</v>
          </cell>
          <cell r="R8">
            <v>53</v>
          </cell>
          <cell r="S8">
            <v>26</v>
          </cell>
          <cell r="T8">
            <v>73</v>
          </cell>
        </row>
        <row r="9">
          <cell r="L9">
            <v>42.25</v>
          </cell>
          <cell r="M9">
            <v>24.281337140555777</v>
          </cell>
          <cell r="N9">
            <v>57.470620451019592</v>
          </cell>
          <cell r="R9">
            <v>42.25</v>
          </cell>
          <cell r="S9">
            <v>18</v>
          </cell>
          <cell r="T9">
            <v>74</v>
          </cell>
        </row>
        <row r="10">
          <cell r="L10">
            <v>39.75</v>
          </cell>
          <cell r="M10">
            <v>24.716728478232444</v>
          </cell>
          <cell r="N10">
            <v>62.180449001842632</v>
          </cell>
          <cell r="R10">
            <v>39.75</v>
          </cell>
          <cell r="S10">
            <v>6</v>
          </cell>
          <cell r="T10">
            <v>63</v>
          </cell>
        </row>
      </sheetData>
      <sheetData sheetId="4">
        <row r="5">
          <cell r="L5">
            <v>53.25</v>
          </cell>
          <cell r="M5">
            <v>28.418010720902569</v>
          </cell>
          <cell r="N5">
            <v>53.367156283385107</v>
          </cell>
          <cell r="R5">
            <v>53.25</v>
          </cell>
          <cell r="S5">
            <v>16</v>
          </cell>
          <cell r="T5">
            <v>80</v>
          </cell>
        </row>
        <row r="6">
          <cell r="L6">
            <v>54</v>
          </cell>
          <cell r="M6">
            <v>16.472198800807782</v>
          </cell>
          <cell r="N6">
            <v>30.504071853347742</v>
          </cell>
          <cell r="R6">
            <v>54</v>
          </cell>
          <cell r="S6">
            <v>35</v>
          </cell>
          <cell r="T6">
            <v>71</v>
          </cell>
        </row>
        <row r="7">
          <cell r="L7">
            <v>60.75</v>
          </cell>
          <cell r="M7">
            <v>18.20942979154848</v>
          </cell>
          <cell r="N7">
            <v>29.974370027240298</v>
          </cell>
          <cell r="R7">
            <v>60.75</v>
          </cell>
          <cell r="S7">
            <v>40</v>
          </cell>
          <cell r="T7">
            <v>82</v>
          </cell>
        </row>
        <row r="8">
          <cell r="L8">
            <v>73</v>
          </cell>
          <cell r="M8">
            <v>7.3936910042729442</v>
          </cell>
          <cell r="N8">
            <v>10.128343841469786</v>
          </cell>
          <cell r="R8">
            <v>73</v>
          </cell>
          <cell r="S8">
            <v>64</v>
          </cell>
          <cell r="T8">
            <v>82</v>
          </cell>
        </row>
        <row r="9">
          <cell r="L9">
            <v>54</v>
          </cell>
          <cell r="M9">
            <v>21.307275752662516</v>
          </cell>
          <cell r="N9">
            <v>39.457918060486143</v>
          </cell>
          <cell r="R9">
            <v>54</v>
          </cell>
          <cell r="S9">
            <v>25</v>
          </cell>
          <cell r="T9">
            <v>76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к-проект"/>
      <sheetName val="Бак-нир"/>
      <sheetName val="Маг-нир"/>
      <sheetName val="Маг-проект"/>
      <sheetName val="оценка"/>
    </sheetNames>
    <sheetDataSet>
      <sheetData sheetId="0">
        <row r="5">
          <cell r="N5">
            <v>51.666666666666664</v>
          </cell>
          <cell r="O5">
            <v>15.604486534327235</v>
          </cell>
          <cell r="P5">
            <v>30.202232001923679</v>
          </cell>
          <cell r="T5">
            <v>51.666666666666664</v>
          </cell>
          <cell r="U5">
            <v>32</v>
          </cell>
          <cell r="V5">
            <v>78</v>
          </cell>
        </row>
        <row r="6">
          <cell r="N6">
            <v>46.111111111111114</v>
          </cell>
          <cell r="O6">
            <v>14.581190318732943</v>
          </cell>
          <cell r="P6">
            <v>31.621858522553371</v>
          </cell>
          <cell r="T6">
            <v>42.25</v>
          </cell>
          <cell r="U6">
            <v>32</v>
          </cell>
          <cell r="V6">
            <v>77</v>
          </cell>
        </row>
        <row r="7">
          <cell r="N7">
            <v>45.777777777777779</v>
          </cell>
          <cell r="O7">
            <v>14.652455236049839</v>
          </cell>
          <cell r="P7">
            <v>32.007790564186536</v>
          </cell>
          <cell r="T7">
            <v>45.777777777777779</v>
          </cell>
          <cell r="U7">
            <v>28</v>
          </cell>
          <cell r="V7">
            <v>70</v>
          </cell>
        </row>
        <row r="8">
          <cell r="N8">
            <v>60.666666666666664</v>
          </cell>
          <cell r="O8">
            <v>12.698425099200294</v>
          </cell>
          <cell r="P8">
            <v>20.931469943736751</v>
          </cell>
          <cell r="T8">
            <v>60.666666666666664</v>
          </cell>
          <cell r="U8">
            <v>40</v>
          </cell>
          <cell r="V8">
            <v>82</v>
          </cell>
        </row>
        <row r="9">
          <cell r="N9">
            <v>60.111111111111114</v>
          </cell>
          <cell r="O9">
            <v>14.075194887144949</v>
          </cell>
          <cell r="P9">
            <v>23.415296485084017</v>
          </cell>
          <cell r="T9">
            <v>60.111111111111114</v>
          </cell>
          <cell r="U9">
            <v>44</v>
          </cell>
          <cell r="V9">
            <v>80</v>
          </cell>
        </row>
        <row r="10">
          <cell r="N10">
            <v>60.222222222222221</v>
          </cell>
          <cell r="O10">
            <v>18.939230302323384</v>
          </cell>
          <cell r="P10">
            <v>31.448906406072041</v>
          </cell>
          <cell r="T10">
            <v>60.222222222222221</v>
          </cell>
          <cell r="U10">
            <v>40</v>
          </cell>
          <cell r="V10">
            <v>92</v>
          </cell>
        </row>
        <row r="11">
          <cell r="N11">
            <v>53</v>
          </cell>
          <cell r="O11">
            <v>15.305227865013967</v>
          </cell>
          <cell r="P11">
            <v>28.877788424554652</v>
          </cell>
          <cell r="T11">
            <v>53</v>
          </cell>
          <cell r="U11">
            <v>30</v>
          </cell>
          <cell r="V11">
            <v>72</v>
          </cell>
        </row>
        <row r="12">
          <cell r="N12">
            <v>46.555555555555557</v>
          </cell>
          <cell r="O12">
            <v>17.868345692250802</v>
          </cell>
          <cell r="P12">
            <v>38.380694804357333</v>
          </cell>
          <cell r="T12">
            <v>46.555555555555557</v>
          </cell>
          <cell r="U12">
            <v>24</v>
          </cell>
          <cell r="V12">
            <v>72</v>
          </cell>
        </row>
        <row r="13">
          <cell r="N13">
            <v>49.333333333333336</v>
          </cell>
          <cell r="O13">
            <v>14.958275301651591</v>
          </cell>
          <cell r="P13">
            <v>30.320828314158632</v>
          </cell>
          <cell r="T13">
            <v>49.333333333333336</v>
          </cell>
          <cell r="U13">
            <v>30</v>
          </cell>
          <cell r="V13">
            <v>72</v>
          </cell>
        </row>
        <row r="14">
          <cell r="N14">
            <v>50</v>
          </cell>
          <cell r="O14">
            <v>13.573871960498227</v>
          </cell>
          <cell r="P14">
            <v>27.147743920996454</v>
          </cell>
          <cell r="T14">
            <v>50</v>
          </cell>
          <cell r="U14">
            <v>32</v>
          </cell>
          <cell r="V14">
            <v>72</v>
          </cell>
        </row>
        <row r="15">
          <cell r="N15">
            <v>43.777777777777779</v>
          </cell>
          <cell r="O15">
            <v>23.583775025310182</v>
          </cell>
          <cell r="P15">
            <v>53.871567316698389</v>
          </cell>
          <cell r="T15">
            <v>49.25</v>
          </cell>
          <cell r="U15">
            <v>0</v>
          </cell>
          <cell r="V15">
            <v>74</v>
          </cell>
        </row>
        <row r="16">
          <cell r="N16">
            <v>60.666666666666664</v>
          </cell>
          <cell r="O16">
            <v>26.367593746870419</v>
          </cell>
          <cell r="P16">
            <v>43.463066615720471</v>
          </cell>
          <cell r="T16">
            <v>67</v>
          </cell>
          <cell r="U16">
            <v>10</v>
          </cell>
          <cell r="V16">
            <v>92</v>
          </cell>
        </row>
        <row r="17">
          <cell r="N17">
            <v>58.111111111111114</v>
          </cell>
          <cell r="O17">
            <v>15.259787387480579</v>
          </cell>
          <cell r="P17">
            <v>26.259672368513421</v>
          </cell>
          <cell r="T17">
            <v>58.111111111111114</v>
          </cell>
          <cell r="U17">
            <v>41</v>
          </cell>
          <cell r="V17">
            <v>79</v>
          </cell>
        </row>
        <row r="18">
          <cell r="N18">
            <v>53.666666666666664</v>
          </cell>
          <cell r="O18">
            <v>29.457596643310872</v>
          </cell>
          <cell r="P18">
            <v>54.88993163349852</v>
          </cell>
          <cell r="T18">
            <v>60.375</v>
          </cell>
          <cell r="U18">
            <v>0</v>
          </cell>
          <cell r="V18">
            <v>100</v>
          </cell>
        </row>
        <row r="19">
          <cell r="N19">
            <v>64.888888888888886</v>
          </cell>
          <cell r="O19">
            <v>14.675186919120019</v>
          </cell>
          <cell r="P19">
            <v>22.615870252068522</v>
          </cell>
          <cell r="T19">
            <v>64.888888888888886</v>
          </cell>
          <cell r="U19">
            <v>48</v>
          </cell>
          <cell r="V19">
            <v>82</v>
          </cell>
        </row>
        <row r="20">
          <cell r="N20">
            <v>69</v>
          </cell>
          <cell r="O20">
            <v>9.9121138007995047</v>
          </cell>
          <cell r="P20">
            <v>14.365382319999281</v>
          </cell>
          <cell r="T20">
            <v>66.625</v>
          </cell>
          <cell r="U20">
            <v>56</v>
          </cell>
          <cell r="V20">
            <v>88</v>
          </cell>
        </row>
        <row r="21">
          <cell r="N21">
            <v>60.222222222222221</v>
          </cell>
          <cell r="O21">
            <v>13.917415149532774</v>
          </cell>
          <cell r="P21">
            <v>23.11009895678874</v>
          </cell>
          <cell r="T21">
            <v>60.222222222222221</v>
          </cell>
          <cell r="U21">
            <v>36</v>
          </cell>
          <cell r="V21">
            <v>78</v>
          </cell>
        </row>
      </sheetData>
      <sheetData sheetId="1">
        <row r="5">
          <cell r="M5">
            <v>37.25</v>
          </cell>
          <cell r="N5">
            <v>20.359273071502333</v>
          </cell>
          <cell r="O5">
            <v>54.655766634905589</v>
          </cell>
          <cell r="S5">
            <v>37.25</v>
          </cell>
          <cell r="T5">
            <v>9</v>
          </cell>
          <cell r="U5">
            <v>65</v>
          </cell>
        </row>
      </sheetData>
      <sheetData sheetId="2">
        <row r="5">
          <cell r="M5">
            <v>65.5</v>
          </cell>
          <cell r="N5">
            <v>10.392304845413264</v>
          </cell>
          <cell r="O5">
            <v>15.866114267806511</v>
          </cell>
          <cell r="S5">
            <v>65.5</v>
          </cell>
          <cell r="T5">
            <v>54</v>
          </cell>
          <cell r="U5">
            <v>81</v>
          </cell>
        </row>
        <row r="6">
          <cell r="M6">
            <v>60</v>
          </cell>
          <cell r="N6">
            <v>12.165525060596439</v>
          </cell>
          <cell r="O6">
            <v>20.275875100994064</v>
          </cell>
          <cell r="S6">
            <v>60</v>
          </cell>
          <cell r="T6">
            <v>46</v>
          </cell>
          <cell r="U6">
            <v>78</v>
          </cell>
        </row>
        <row r="7">
          <cell r="M7">
            <v>61</v>
          </cell>
          <cell r="N7">
            <v>17.270950011094186</v>
          </cell>
          <cell r="O7">
            <v>28.313032805072435</v>
          </cell>
          <cell r="S7">
            <v>61</v>
          </cell>
          <cell r="T7">
            <v>38</v>
          </cell>
          <cell r="U7">
            <v>84</v>
          </cell>
        </row>
        <row r="8">
          <cell r="M8">
            <v>59.625</v>
          </cell>
          <cell r="N8">
            <v>23.077122251887722</v>
          </cell>
          <cell r="O8">
            <v>38.703768975912325</v>
          </cell>
          <cell r="S8">
            <v>59.625</v>
          </cell>
          <cell r="T8">
            <v>22</v>
          </cell>
          <cell r="U8">
            <v>86</v>
          </cell>
        </row>
        <row r="9">
          <cell r="M9">
            <v>66</v>
          </cell>
          <cell r="N9">
            <v>12.224097980160803</v>
          </cell>
          <cell r="O9">
            <v>18.521360576001218</v>
          </cell>
          <cell r="S9">
            <v>66</v>
          </cell>
          <cell r="T9">
            <v>55</v>
          </cell>
          <cell r="U9">
            <v>86</v>
          </cell>
        </row>
        <row r="10">
          <cell r="M10">
            <v>49.25</v>
          </cell>
          <cell r="N10">
            <v>25.761266605950436</v>
          </cell>
          <cell r="O10">
            <v>52.307140316650639</v>
          </cell>
          <cell r="S10">
            <v>49.25</v>
          </cell>
          <cell r="T10">
            <v>12</v>
          </cell>
          <cell r="U10">
            <v>80</v>
          </cell>
        </row>
        <row r="11">
          <cell r="M11">
            <v>67.857142857142861</v>
          </cell>
          <cell r="N11">
            <v>16.211401044003679</v>
          </cell>
          <cell r="O11">
            <v>23.890485749058051</v>
          </cell>
          <cell r="S11">
            <v>67.857142857142861</v>
          </cell>
          <cell r="T11">
            <v>42</v>
          </cell>
          <cell r="U11">
            <v>86</v>
          </cell>
        </row>
        <row r="12">
          <cell r="M12">
            <v>54</v>
          </cell>
          <cell r="N12">
            <v>19.108711551092533</v>
          </cell>
          <cell r="O12">
            <v>35.386502872393578</v>
          </cell>
          <cell r="S12">
            <v>54</v>
          </cell>
          <cell r="T12">
            <v>20</v>
          </cell>
          <cell r="U12">
            <v>73</v>
          </cell>
        </row>
        <row r="13">
          <cell r="M13">
            <v>43.5</v>
          </cell>
          <cell r="N13">
            <v>23.207141757903504</v>
          </cell>
          <cell r="O13">
            <v>53.349751167594263</v>
          </cell>
          <cell r="S13">
            <v>43.5</v>
          </cell>
          <cell r="T13">
            <v>10</v>
          </cell>
          <cell r="U13">
            <v>78</v>
          </cell>
        </row>
        <row r="14">
          <cell r="M14">
            <v>61</v>
          </cell>
          <cell r="N14">
            <v>13.596217961519404</v>
          </cell>
          <cell r="O14">
            <v>22.288881904130172</v>
          </cell>
          <cell r="S14">
            <v>61</v>
          </cell>
          <cell r="T14">
            <v>44</v>
          </cell>
          <cell r="U14">
            <v>82</v>
          </cell>
        </row>
        <row r="15">
          <cell r="M15">
            <v>64.428571428571431</v>
          </cell>
          <cell r="N15">
            <v>8.5995570207064169</v>
          </cell>
          <cell r="O15">
            <v>13.347427748324813</v>
          </cell>
          <cell r="S15">
            <v>61.833333333333336</v>
          </cell>
          <cell r="T15">
            <v>54</v>
          </cell>
          <cell r="U15">
            <v>80</v>
          </cell>
        </row>
        <row r="16">
          <cell r="M16">
            <v>36.875</v>
          </cell>
          <cell r="N16">
            <v>20.608164124235536</v>
          </cell>
          <cell r="O16">
            <v>55.886546777587895</v>
          </cell>
          <cell r="S16">
            <v>36.875</v>
          </cell>
          <cell r="T16">
            <v>12</v>
          </cell>
          <cell r="U16">
            <v>68</v>
          </cell>
        </row>
        <row r="17">
          <cell r="M17">
            <v>77.75</v>
          </cell>
          <cell r="N17">
            <v>12.103718436910205</v>
          </cell>
          <cell r="O17">
            <v>15.567483520141742</v>
          </cell>
          <cell r="S17">
            <v>77.75</v>
          </cell>
          <cell r="T17">
            <v>63</v>
          </cell>
          <cell r="U17">
            <v>90</v>
          </cell>
        </row>
      </sheetData>
      <sheetData sheetId="3">
        <row r="5">
          <cell r="M5">
            <v>65.875</v>
          </cell>
          <cell r="N5">
            <v>13.537645923234111</v>
          </cell>
          <cell r="O5">
            <v>20.550506145326924</v>
          </cell>
          <cell r="S5">
            <v>65.875</v>
          </cell>
          <cell r="T5">
            <v>42</v>
          </cell>
          <cell r="U5">
            <v>81</v>
          </cell>
        </row>
        <row r="6">
          <cell r="M6">
            <v>74.875</v>
          </cell>
          <cell r="N6">
            <v>15.977104153846438</v>
          </cell>
          <cell r="O6">
            <v>21.338369487607931</v>
          </cell>
          <cell r="S6">
            <v>74.875</v>
          </cell>
          <cell r="T6">
            <v>49</v>
          </cell>
          <cell r="U6">
            <v>96</v>
          </cell>
        </row>
        <row r="7">
          <cell r="M7">
            <v>49.375</v>
          </cell>
          <cell r="N7">
            <v>16.995272451899254</v>
          </cell>
          <cell r="O7">
            <v>34.420804965871902</v>
          </cell>
          <cell r="S7">
            <v>49.375</v>
          </cell>
          <cell r="T7">
            <v>24</v>
          </cell>
          <cell r="U7">
            <v>70</v>
          </cell>
        </row>
        <row r="8">
          <cell r="M8">
            <v>39.25</v>
          </cell>
          <cell r="N8">
            <v>27.022477416297079</v>
          </cell>
          <cell r="O8">
            <v>68.847076219865173</v>
          </cell>
          <cell r="S8">
            <v>39.25</v>
          </cell>
          <cell r="T8">
            <v>0</v>
          </cell>
          <cell r="U8">
            <v>73</v>
          </cell>
        </row>
      </sheetData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к_нир"/>
      <sheetName val="бак_проект"/>
      <sheetName val="маг_нир"/>
      <sheetName val="маг_проект"/>
      <sheetName val="спец_проект"/>
    </sheetNames>
    <sheetDataSet>
      <sheetData sheetId="0">
        <row r="5">
          <cell r="L5">
            <v>60</v>
          </cell>
          <cell r="M5">
            <v>16.57307052620807</v>
          </cell>
          <cell r="N5">
            <v>27.621784210346785</v>
          </cell>
          <cell r="R5">
            <v>60</v>
          </cell>
          <cell r="S5">
            <v>44</v>
          </cell>
          <cell r="T5">
            <v>78</v>
          </cell>
        </row>
        <row r="6">
          <cell r="L6">
            <v>44.75</v>
          </cell>
          <cell r="M6">
            <v>24.431878083083721</v>
          </cell>
          <cell r="N6">
            <v>54.596375604656359</v>
          </cell>
          <cell r="R6">
            <v>44.75</v>
          </cell>
          <cell r="S6">
            <v>16</v>
          </cell>
          <cell r="T6">
            <v>72</v>
          </cell>
        </row>
      </sheetData>
      <sheetData sheetId="1">
        <row r="5">
          <cell r="L5">
            <v>65.333333333333329</v>
          </cell>
          <cell r="M5">
            <v>2.3094010767585034</v>
          </cell>
          <cell r="N5">
            <v>3.5347975664670974</v>
          </cell>
          <cell r="R5">
            <v>65.333333333333329</v>
          </cell>
          <cell r="S5">
            <v>64</v>
          </cell>
          <cell r="T5">
            <v>68</v>
          </cell>
        </row>
        <row r="6">
          <cell r="L6">
            <v>68.333333333333329</v>
          </cell>
          <cell r="M6">
            <v>10.408329997330648</v>
          </cell>
          <cell r="N6">
            <v>15.231702435118022</v>
          </cell>
          <cell r="R6">
            <v>68.333333333333329</v>
          </cell>
          <cell r="S6">
            <v>60</v>
          </cell>
          <cell r="T6">
            <v>80</v>
          </cell>
        </row>
        <row r="7">
          <cell r="L7">
            <v>53.666666666666664</v>
          </cell>
          <cell r="M7">
            <v>10.016652800877798</v>
          </cell>
          <cell r="N7">
            <v>18.664570436418259</v>
          </cell>
          <cell r="R7">
            <v>53.666666666666664</v>
          </cell>
          <cell r="S7">
            <v>44</v>
          </cell>
          <cell r="T7">
            <v>64</v>
          </cell>
        </row>
        <row r="8">
          <cell r="L8">
            <v>66.666666666666671</v>
          </cell>
          <cell r="M8">
            <v>12.220201853215562</v>
          </cell>
          <cell r="N8">
            <v>18.330302779823342</v>
          </cell>
          <cell r="R8">
            <v>66.666666666666671</v>
          </cell>
          <cell r="S8">
            <v>56</v>
          </cell>
          <cell r="T8">
            <v>80</v>
          </cell>
        </row>
      </sheetData>
      <sheetData sheetId="2">
        <row r="5">
          <cell r="L5">
            <v>66.333333333333329</v>
          </cell>
          <cell r="M5">
            <v>18.448125469362274</v>
          </cell>
          <cell r="N5">
            <v>27.811244426174287</v>
          </cell>
          <cell r="R5">
            <v>66.333333333333329</v>
          </cell>
          <cell r="S5">
            <v>46</v>
          </cell>
          <cell r="T5">
            <v>82</v>
          </cell>
        </row>
        <row r="6">
          <cell r="L6">
            <v>39</v>
          </cell>
          <cell r="M6">
            <v>24.556058315617349</v>
          </cell>
          <cell r="N6">
            <v>62.964252091326536</v>
          </cell>
          <cell r="R6">
            <v>39</v>
          </cell>
          <cell r="S6">
            <v>18</v>
          </cell>
          <cell r="T6">
            <v>66</v>
          </cell>
        </row>
        <row r="7">
          <cell r="L7">
            <v>68</v>
          </cell>
          <cell r="M7">
            <v>14.933184523068078</v>
          </cell>
          <cell r="N7">
            <v>21.960565475100115</v>
          </cell>
          <cell r="R7">
            <v>68</v>
          </cell>
          <cell r="S7">
            <v>57</v>
          </cell>
          <cell r="T7">
            <v>85</v>
          </cell>
        </row>
        <row r="8">
          <cell r="L8">
            <v>56</v>
          </cell>
          <cell r="M8">
            <v>19.697715603592208</v>
          </cell>
          <cell r="N8">
            <v>35.174492149271799</v>
          </cell>
          <cell r="R8">
            <v>56</v>
          </cell>
          <cell r="S8">
            <v>34</v>
          </cell>
          <cell r="T8">
            <v>72</v>
          </cell>
        </row>
        <row r="9">
          <cell r="L9">
            <v>37.333333333333336</v>
          </cell>
          <cell r="M9">
            <v>20.52640575778754</v>
          </cell>
          <cell r="N9">
            <v>54.981443994073764</v>
          </cell>
          <cell r="R9">
            <v>37.333333333333336</v>
          </cell>
          <cell r="S9">
            <v>20</v>
          </cell>
          <cell r="T9">
            <v>60</v>
          </cell>
        </row>
        <row r="10">
          <cell r="L10">
            <v>63.333333333333336</v>
          </cell>
          <cell r="M10">
            <v>9.2376043070339957</v>
          </cell>
          <cell r="N10">
            <v>14.585691011106308</v>
          </cell>
          <cell r="R10">
            <v>63.333333333333336</v>
          </cell>
          <cell r="S10">
            <v>58</v>
          </cell>
          <cell r="T10">
            <v>74</v>
          </cell>
        </row>
        <row r="11">
          <cell r="L11">
            <v>68.666666666666671</v>
          </cell>
          <cell r="M11">
            <v>4.6188021535170058</v>
          </cell>
          <cell r="N11">
            <v>6.7264109031801054</v>
          </cell>
          <cell r="R11">
            <v>68.666666666666671</v>
          </cell>
          <cell r="S11">
            <v>66</v>
          </cell>
          <cell r="T11">
            <v>74</v>
          </cell>
        </row>
        <row r="12">
          <cell r="L12">
            <v>77.666666666666671</v>
          </cell>
          <cell r="M12">
            <v>13.868429375143169</v>
          </cell>
          <cell r="N12">
            <v>17.856346834948287</v>
          </cell>
          <cell r="R12">
            <v>77.666666666666671</v>
          </cell>
          <cell r="S12">
            <v>66</v>
          </cell>
          <cell r="T12">
            <v>93</v>
          </cell>
        </row>
      </sheetData>
      <sheetData sheetId="3">
        <row r="5">
          <cell r="L5">
            <v>68</v>
          </cell>
          <cell r="M5">
            <v>13.856406460551018</v>
          </cell>
          <cell r="N5">
            <v>20.377068324339731</v>
          </cell>
          <cell r="R5">
            <v>68</v>
          </cell>
          <cell r="S5">
            <v>60</v>
          </cell>
          <cell r="T5">
            <v>84</v>
          </cell>
        </row>
        <row r="6">
          <cell r="L6">
            <v>81.666666666666671</v>
          </cell>
          <cell r="M6">
            <v>18.339392937971908</v>
          </cell>
          <cell r="N6">
            <v>22.45639951588397</v>
          </cell>
          <cell r="R6">
            <v>81.666666666666671</v>
          </cell>
          <cell r="S6">
            <v>61</v>
          </cell>
          <cell r="T6">
            <v>96</v>
          </cell>
        </row>
      </sheetData>
      <sheetData sheetId="4">
        <row r="5">
          <cell r="L5">
            <v>80</v>
          </cell>
          <cell r="M5">
            <v>10.583005244258363</v>
          </cell>
          <cell r="N5">
            <v>13.228756555322954</v>
          </cell>
          <cell r="R5">
            <v>80</v>
          </cell>
          <cell r="S5">
            <v>68</v>
          </cell>
          <cell r="T5">
            <v>88</v>
          </cell>
        </row>
        <row r="6">
          <cell r="L6">
            <v>81.333333333333329</v>
          </cell>
          <cell r="M6">
            <v>7.0237691685684931</v>
          </cell>
          <cell r="N6">
            <v>8.6357817646333928</v>
          </cell>
          <cell r="R6">
            <v>81.333333333333329</v>
          </cell>
          <cell r="S6">
            <v>74</v>
          </cell>
          <cell r="T6">
            <v>88</v>
          </cell>
        </row>
        <row r="7">
          <cell r="L7">
            <v>82</v>
          </cell>
          <cell r="M7">
            <v>2</v>
          </cell>
          <cell r="N7">
            <v>2.4390243902439024</v>
          </cell>
          <cell r="R7">
            <v>82</v>
          </cell>
          <cell r="S7">
            <v>80</v>
          </cell>
          <cell r="T7">
            <v>84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к_нир"/>
      <sheetName val="бак_проект"/>
      <sheetName val="маг_нир"/>
      <sheetName val="маг_проект"/>
    </sheetNames>
    <sheetDataSet>
      <sheetData sheetId="0">
        <row r="5">
          <cell r="L5">
            <v>43</v>
          </cell>
          <cell r="M5">
            <v>7.3936910042729442</v>
          </cell>
          <cell r="N5">
            <v>17.194630242495219</v>
          </cell>
          <cell r="R5">
            <v>43</v>
          </cell>
          <cell r="S5">
            <v>34</v>
          </cell>
          <cell r="T5">
            <v>50</v>
          </cell>
        </row>
        <row r="6">
          <cell r="L6">
            <v>54.5</v>
          </cell>
          <cell r="M6">
            <v>8.5440037453175304</v>
          </cell>
          <cell r="N6">
            <v>15.677071092325745</v>
          </cell>
          <cell r="R6">
            <v>54.5</v>
          </cell>
          <cell r="S6">
            <v>48</v>
          </cell>
          <cell r="T6">
            <v>66</v>
          </cell>
        </row>
        <row r="7">
          <cell r="L7">
            <v>51.25</v>
          </cell>
          <cell r="M7">
            <v>17.689450716929191</v>
          </cell>
          <cell r="N7">
            <v>34.516001398886225</v>
          </cell>
          <cell r="R7">
            <v>51.25</v>
          </cell>
          <cell r="S7">
            <v>38</v>
          </cell>
          <cell r="T7">
            <v>76</v>
          </cell>
        </row>
        <row r="8">
          <cell r="L8">
            <v>59.75</v>
          </cell>
          <cell r="M8">
            <v>16.938614661968867</v>
          </cell>
          <cell r="N8">
            <v>28.349145877772163</v>
          </cell>
          <cell r="R8">
            <v>59.75</v>
          </cell>
          <cell r="S8">
            <v>40</v>
          </cell>
          <cell r="T8">
            <v>80</v>
          </cell>
        </row>
      </sheetData>
      <sheetData sheetId="1">
        <row r="5">
          <cell r="L5">
            <v>61.833333333333336</v>
          </cell>
          <cell r="M5">
            <v>19.374381710564766</v>
          </cell>
          <cell r="N5">
            <v>31.333231876924149</v>
          </cell>
          <cell r="R5">
            <v>61.833333333333336</v>
          </cell>
          <cell r="S5">
            <v>44</v>
          </cell>
          <cell r="T5">
            <v>91</v>
          </cell>
        </row>
        <row r="6">
          <cell r="L6">
            <v>58</v>
          </cell>
          <cell r="M6">
            <v>26.107470195329153</v>
          </cell>
          <cell r="N6">
            <v>45.012879647119227</v>
          </cell>
          <cell r="R6">
            <v>58</v>
          </cell>
          <cell r="S6">
            <v>30</v>
          </cell>
          <cell r="T6">
            <v>96</v>
          </cell>
        </row>
        <row r="7">
          <cell r="L7">
            <v>71.166666666666671</v>
          </cell>
          <cell r="M7">
            <v>15.854547192104429</v>
          </cell>
          <cell r="N7">
            <v>22.27805226056828</v>
          </cell>
          <cell r="R7">
            <v>71.166666666666671</v>
          </cell>
          <cell r="S7">
            <v>46</v>
          </cell>
          <cell r="T7">
            <v>90</v>
          </cell>
        </row>
        <row r="8">
          <cell r="L8">
            <v>68</v>
          </cell>
          <cell r="M8">
            <v>23.6981011897578</v>
          </cell>
          <cell r="N8">
            <v>34.850148808467353</v>
          </cell>
          <cell r="R8">
            <v>68</v>
          </cell>
          <cell r="S8">
            <v>42</v>
          </cell>
          <cell r="T8">
            <v>100</v>
          </cell>
        </row>
        <row r="9">
          <cell r="L9">
            <v>62.333333333333336</v>
          </cell>
          <cell r="M9">
            <v>17.862437310363511</v>
          </cell>
          <cell r="N9">
            <v>28.656316540690124</v>
          </cell>
          <cell r="R9">
            <v>62.333333333333336</v>
          </cell>
          <cell r="S9">
            <v>42</v>
          </cell>
          <cell r="T9">
            <v>88</v>
          </cell>
        </row>
        <row r="10">
          <cell r="L10">
            <v>75</v>
          </cell>
          <cell r="M10">
            <v>23.588132609428836</v>
          </cell>
          <cell r="N10">
            <v>31.450843479238451</v>
          </cell>
          <cell r="R10">
            <v>75</v>
          </cell>
          <cell r="S10">
            <v>46</v>
          </cell>
          <cell r="T10">
            <v>100</v>
          </cell>
        </row>
        <row r="11">
          <cell r="L11">
            <v>63.166666666666664</v>
          </cell>
          <cell r="M11">
            <v>21.839566540265089</v>
          </cell>
          <cell r="N11">
            <v>34.574511673242888</v>
          </cell>
          <cell r="R11">
            <v>63.166666666666664</v>
          </cell>
          <cell r="S11">
            <v>44</v>
          </cell>
          <cell r="T11">
            <v>96</v>
          </cell>
        </row>
        <row r="12">
          <cell r="L12">
            <v>58.333333333333336</v>
          </cell>
          <cell r="M12">
            <v>23.63613053498111</v>
          </cell>
          <cell r="N12">
            <v>40.519080917110472</v>
          </cell>
          <cell r="R12">
            <v>58.333333333333336</v>
          </cell>
          <cell r="S12">
            <v>31</v>
          </cell>
          <cell r="T12">
            <v>95</v>
          </cell>
        </row>
        <row r="13">
          <cell r="L13">
            <v>59.833333333333336</v>
          </cell>
          <cell r="M13">
            <v>26.656456378646176</v>
          </cell>
          <cell r="N13">
            <v>44.551180577124526</v>
          </cell>
          <cell r="R13">
            <v>59.833333333333336</v>
          </cell>
          <cell r="S13">
            <v>28</v>
          </cell>
          <cell r="T13">
            <v>95</v>
          </cell>
        </row>
        <row r="14">
          <cell r="L14">
            <v>59.333333333333336</v>
          </cell>
          <cell r="M14">
            <v>26.219585554822686</v>
          </cell>
          <cell r="N14">
            <v>44.190312732847218</v>
          </cell>
          <cell r="R14">
            <v>59.333333333333336</v>
          </cell>
          <cell r="S14">
            <v>22</v>
          </cell>
          <cell r="T14">
            <v>98</v>
          </cell>
        </row>
        <row r="15">
          <cell r="L15">
            <v>57</v>
          </cell>
          <cell r="M15">
            <v>22.899781658347749</v>
          </cell>
          <cell r="N15">
            <v>40.175055540960962</v>
          </cell>
          <cell r="R15">
            <v>57</v>
          </cell>
          <cell r="S15">
            <v>32</v>
          </cell>
          <cell r="T15">
            <v>92</v>
          </cell>
        </row>
        <row r="16">
          <cell r="L16">
            <v>54.833333333333336</v>
          </cell>
          <cell r="M16">
            <v>32.841538737803781</v>
          </cell>
          <cell r="N16">
            <v>59.893383716359473</v>
          </cell>
          <cell r="R16">
            <v>54.833333333333336</v>
          </cell>
          <cell r="S16">
            <v>0</v>
          </cell>
          <cell r="T16">
            <v>97</v>
          </cell>
        </row>
        <row r="17">
          <cell r="L17">
            <v>72</v>
          </cell>
          <cell r="M17">
            <v>18.022208521710095</v>
          </cell>
          <cell r="N17">
            <v>25.0308451690418</v>
          </cell>
          <cell r="R17">
            <v>72</v>
          </cell>
          <cell r="S17">
            <v>54</v>
          </cell>
          <cell r="T17">
            <v>94</v>
          </cell>
        </row>
      </sheetData>
      <sheetData sheetId="2">
        <row r="5">
          <cell r="L5">
            <v>55</v>
          </cell>
          <cell r="M5">
            <v>20.615528128088304</v>
          </cell>
          <cell r="N5">
            <v>37.482778414706011</v>
          </cell>
          <cell r="R5">
            <v>55</v>
          </cell>
          <cell r="S5">
            <v>36</v>
          </cell>
          <cell r="T5">
            <v>88</v>
          </cell>
        </row>
        <row r="6">
          <cell r="L6">
            <v>82.6</v>
          </cell>
          <cell r="M6">
            <v>11.523888232710314</v>
          </cell>
          <cell r="N6">
            <v>13.951438538390212</v>
          </cell>
          <cell r="R6">
            <v>82.6</v>
          </cell>
          <cell r="S6">
            <v>70</v>
          </cell>
          <cell r="T6">
            <v>100</v>
          </cell>
        </row>
        <row r="7">
          <cell r="L7">
            <v>69.400000000000006</v>
          </cell>
          <cell r="M7">
            <v>18.433664855367208</v>
          </cell>
          <cell r="N7">
            <v>26.561476736840355</v>
          </cell>
          <cell r="R7">
            <v>69.400000000000006</v>
          </cell>
          <cell r="S7">
            <v>55</v>
          </cell>
          <cell r="T7">
            <v>100</v>
          </cell>
        </row>
        <row r="8">
          <cell r="L8">
            <v>73.2</v>
          </cell>
          <cell r="M8">
            <v>11.819475453673899</v>
          </cell>
          <cell r="N8">
            <v>16.146824390264889</v>
          </cell>
          <cell r="R8">
            <v>73.2</v>
          </cell>
          <cell r="S8">
            <v>62</v>
          </cell>
          <cell r="T8">
            <v>90</v>
          </cell>
        </row>
        <row r="9">
          <cell r="L9">
            <v>78.2</v>
          </cell>
          <cell r="M9">
            <v>17.297398648351717</v>
          </cell>
          <cell r="N9">
            <v>22.119435611702961</v>
          </cell>
          <cell r="R9">
            <v>78.2</v>
          </cell>
          <cell r="S9">
            <v>54</v>
          </cell>
          <cell r="T9">
            <v>100</v>
          </cell>
        </row>
        <row r="10">
          <cell r="L10">
            <v>79.8</v>
          </cell>
          <cell r="M10">
            <v>19.318385025669198</v>
          </cell>
          <cell r="N10">
            <v>24.20850253843258</v>
          </cell>
          <cell r="R10">
            <v>79.8</v>
          </cell>
          <cell r="S10">
            <v>54</v>
          </cell>
          <cell r="T10">
            <v>100</v>
          </cell>
        </row>
        <row r="11">
          <cell r="L11">
            <v>84.4</v>
          </cell>
          <cell r="M11">
            <v>15.126136320951206</v>
          </cell>
          <cell r="N11">
            <v>17.921962465581998</v>
          </cell>
          <cell r="R11">
            <v>84.4</v>
          </cell>
          <cell r="S11">
            <v>66</v>
          </cell>
          <cell r="T11">
            <v>100</v>
          </cell>
        </row>
      </sheetData>
      <sheetData sheetId="3">
        <row r="5">
          <cell r="L5">
            <v>68.2</v>
          </cell>
          <cell r="M5">
            <v>19.829271292712697</v>
          </cell>
          <cell r="N5">
            <v>29.075177848552343</v>
          </cell>
          <cell r="R5">
            <v>68.2</v>
          </cell>
          <cell r="S5">
            <v>46</v>
          </cell>
          <cell r="T5">
            <v>90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к_проект"/>
      <sheetName val="маг_нир"/>
      <sheetName val="спец_проект"/>
    </sheetNames>
    <sheetDataSet>
      <sheetData sheetId="0">
        <row r="5">
          <cell r="L5">
            <v>58.75</v>
          </cell>
          <cell r="M5">
            <v>12.257650672131263</v>
          </cell>
          <cell r="N5">
            <v>20.864086250436191</v>
          </cell>
          <cell r="R5">
            <v>58.75</v>
          </cell>
          <cell r="S5">
            <v>47</v>
          </cell>
          <cell r="T5">
            <v>76</v>
          </cell>
        </row>
        <row r="6">
          <cell r="L6">
            <v>51.5</v>
          </cell>
          <cell r="M6">
            <v>15.176736583776281</v>
          </cell>
          <cell r="N6">
            <v>29.469391424808311</v>
          </cell>
          <cell r="R6">
            <v>51.5</v>
          </cell>
          <cell r="S6">
            <v>36</v>
          </cell>
          <cell r="T6">
            <v>72</v>
          </cell>
        </row>
        <row r="7">
          <cell r="L7">
            <v>66.5</v>
          </cell>
          <cell r="M7">
            <v>8.5440037453175304</v>
          </cell>
          <cell r="N7">
            <v>12.848125932808315</v>
          </cell>
          <cell r="R7">
            <v>66.5</v>
          </cell>
          <cell r="S7">
            <v>54</v>
          </cell>
          <cell r="T7">
            <v>72</v>
          </cell>
        </row>
        <row r="8">
          <cell r="L8">
            <v>74.5</v>
          </cell>
          <cell r="M8">
            <v>10.535653752852738</v>
          </cell>
          <cell r="N8">
            <v>14.141817117923139</v>
          </cell>
          <cell r="R8">
            <v>74.5</v>
          </cell>
          <cell r="S8">
            <v>59</v>
          </cell>
          <cell r="T8">
            <v>82</v>
          </cell>
        </row>
        <row r="9">
          <cell r="L9">
            <v>67.25</v>
          </cell>
          <cell r="M9">
            <v>16.357974609753292</v>
          </cell>
          <cell r="N9">
            <v>24.324125813759544</v>
          </cell>
          <cell r="R9">
            <v>67.25</v>
          </cell>
          <cell r="S9">
            <v>43</v>
          </cell>
          <cell r="T9">
            <v>78</v>
          </cell>
        </row>
      </sheetData>
      <sheetData sheetId="1">
        <row r="5">
          <cell r="L5">
            <v>59.75</v>
          </cell>
          <cell r="M5">
            <v>8.5</v>
          </cell>
          <cell r="N5">
            <v>14.225941422594143</v>
          </cell>
          <cell r="R5">
            <v>59.75</v>
          </cell>
          <cell r="S5">
            <v>48</v>
          </cell>
          <cell r="T5">
            <v>68</v>
          </cell>
        </row>
        <row r="6">
          <cell r="L6">
            <v>62</v>
          </cell>
          <cell r="M6">
            <v>12.569805089976535</v>
          </cell>
          <cell r="N6">
            <v>20.273879177381509</v>
          </cell>
          <cell r="R6">
            <v>62</v>
          </cell>
          <cell r="S6">
            <v>45</v>
          </cell>
          <cell r="T6">
            <v>75</v>
          </cell>
        </row>
        <row r="7">
          <cell r="L7">
            <v>73.5</v>
          </cell>
          <cell r="M7">
            <v>5.5075705472861021</v>
          </cell>
          <cell r="N7">
            <v>7.4932932616137444</v>
          </cell>
          <cell r="R7">
            <v>73.5</v>
          </cell>
          <cell r="S7">
            <v>68</v>
          </cell>
          <cell r="T7">
            <v>80</v>
          </cell>
        </row>
        <row r="8">
          <cell r="L8">
            <v>82.75</v>
          </cell>
          <cell r="M8">
            <v>11.814539065631521</v>
          </cell>
          <cell r="N8">
            <v>14.277388598950481</v>
          </cell>
          <cell r="R8">
            <v>82.75</v>
          </cell>
          <cell r="S8">
            <v>68</v>
          </cell>
          <cell r="T8">
            <v>96</v>
          </cell>
        </row>
        <row r="9">
          <cell r="L9">
            <v>62.25</v>
          </cell>
          <cell r="M9">
            <v>24.198829172778865</v>
          </cell>
          <cell r="N9">
            <v>38.87362116109054</v>
          </cell>
          <cell r="R9">
            <v>62.25</v>
          </cell>
          <cell r="S9">
            <v>26</v>
          </cell>
          <cell r="T9">
            <v>76</v>
          </cell>
        </row>
        <row r="10">
          <cell r="L10">
            <v>74.25</v>
          </cell>
          <cell r="M10">
            <v>3.3040379335998349</v>
          </cell>
          <cell r="N10">
            <v>4.4498827388549964</v>
          </cell>
          <cell r="R10">
            <v>74.25</v>
          </cell>
          <cell r="S10">
            <v>71</v>
          </cell>
          <cell r="T10">
            <v>78</v>
          </cell>
        </row>
        <row r="11">
          <cell r="L11">
            <v>62</v>
          </cell>
          <cell r="M11">
            <v>6.97614984548545</v>
          </cell>
          <cell r="N11">
            <v>11.251854589492662</v>
          </cell>
          <cell r="R11">
            <v>62</v>
          </cell>
          <cell r="S11">
            <v>55</v>
          </cell>
          <cell r="T11">
            <v>68</v>
          </cell>
        </row>
        <row r="12">
          <cell r="L12">
            <v>74.75</v>
          </cell>
          <cell r="M12">
            <v>15.73478100684383</v>
          </cell>
          <cell r="N12">
            <v>21.049874256647264</v>
          </cell>
          <cell r="R12">
            <v>74.75</v>
          </cell>
          <cell r="S12">
            <v>52</v>
          </cell>
          <cell r="T12">
            <v>88</v>
          </cell>
        </row>
        <row r="13">
          <cell r="L13">
            <v>71.5</v>
          </cell>
          <cell r="M13">
            <v>16.583123951777001</v>
          </cell>
          <cell r="N13">
            <v>23.193180352135663</v>
          </cell>
          <cell r="R13">
            <v>71.5</v>
          </cell>
          <cell r="S13">
            <v>60</v>
          </cell>
          <cell r="T13">
            <v>96</v>
          </cell>
        </row>
      </sheetData>
      <sheetData sheetId="2">
        <row r="5">
          <cell r="L5">
            <v>72.666666666666671</v>
          </cell>
          <cell r="M5">
            <v>11.01514109457219</v>
          </cell>
          <cell r="N5">
            <v>15.158451047576408</v>
          </cell>
          <cell r="R5">
            <v>72.666666666666671</v>
          </cell>
          <cell r="S5">
            <v>60</v>
          </cell>
          <cell r="T5">
            <v>80</v>
          </cell>
        </row>
        <row r="6">
          <cell r="L6">
            <v>67.333333333333329</v>
          </cell>
          <cell r="M6">
            <v>17.009801096230756</v>
          </cell>
          <cell r="N6">
            <v>25.262080835986271</v>
          </cell>
          <cell r="R6">
            <v>67.333333333333329</v>
          </cell>
          <cell r="S6">
            <v>50</v>
          </cell>
          <cell r="T6">
            <v>84</v>
          </cell>
        </row>
        <row r="7">
          <cell r="L7">
            <v>71</v>
          </cell>
          <cell r="M7">
            <v>8.1853527718724504</v>
          </cell>
          <cell r="N7">
            <v>11.52866587587669</v>
          </cell>
          <cell r="R7">
            <v>71</v>
          </cell>
          <cell r="S7">
            <v>62</v>
          </cell>
          <cell r="T7">
            <v>78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к_проект"/>
      <sheetName val="маг_нир"/>
    </sheetNames>
    <sheetDataSet>
      <sheetData sheetId="0">
        <row r="5">
          <cell r="L5">
            <v>82</v>
          </cell>
          <cell r="M5">
            <v>25.45584412271571</v>
          </cell>
          <cell r="N5">
            <v>31.043712344775255</v>
          </cell>
          <cell r="R5">
            <v>82</v>
          </cell>
          <cell r="S5">
            <v>64</v>
          </cell>
          <cell r="T5">
            <v>100</v>
          </cell>
        </row>
        <row r="6">
          <cell r="L6">
            <v>62</v>
          </cell>
          <cell r="M6">
            <v>18.384776310850235</v>
          </cell>
          <cell r="N6">
            <v>29.652865017500378</v>
          </cell>
          <cell r="R6">
            <v>62</v>
          </cell>
          <cell r="S6">
            <v>49</v>
          </cell>
          <cell r="T6">
            <v>75</v>
          </cell>
        </row>
        <row r="7">
          <cell r="L7">
            <v>90</v>
          </cell>
          <cell r="M7">
            <v>14.142135623730951</v>
          </cell>
          <cell r="N7">
            <v>15.713484026367725</v>
          </cell>
          <cell r="R7">
            <v>90</v>
          </cell>
          <cell r="S7">
            <v>80</v>
          </cell>
          <cell r="T7">
            <v>100</v>
          </cell>
        </row>
      </sheetData>
      <sheetData sheetId="1">
        <row r="5">
          <cell r="L5">
            <v>55.5</v>
          </cell>
          <cell r="M5">
            <v>7.7781745930520225</v>
          </cell>
          <cell r="N5">
            <v>14.014728996490131</v>
          </cell>
          <cell r="R5">
            <v>55.5</v>
          </cell>
          <cell r="S5">
            <v>50</v>
          </cell>
          <cell r="T5">
            <v>61</v>
          </cell>
        </row>
        <row r="6">
          <cell r="L6">
            <v>72.5</v>
          </cell>
          <cell r="M6">
            <v>10.606601717798213</v>
          </cell>
          <cell r="N6">
            <v>14.629795472825121</v>
          </cell>
          <cell r="R6">
            <v>72.5</v>
          </cell>
          <cell r="S6">
            <v>65</v>
          </cell>
          <cell r="T6">
            <v>80</v>
          </cell>
        </row>
        <row r="7">
          <cell r="L7">
            <v>68.5</v>
          </cell>
          <cell r="M7">
            <v>17.677669529663689</v>
          </cell>
          <cell r="N7">
            <v>25.806816831625824</v>
          </cell>
          <cell r="R7">
            <v>68.5</v>
          </cell>
          <cell r="S7">
            <v>56</v>
          </cell>
          <cell r="T7">
            <v>81</v>
          </cell>
        </row>
        <row r="8">
          <cell r="L8">
            <v>75</v>
          </cell>
          <cell r="M8">
            <v>14.142135623730951</v>
          </cell>
          <cell r="N8">
            <v>18.856180831641268</v>
          </cell>
          <cell r="R8">
            <v>75</v>
          </cell>
          <cell r="S8">
            <v>65</v>
          </cell>
          <cell r="T8">
            <v>85</v>
          </cell>
        </row>
        <row r="9">
          <cell r="L9">
            <v>67</v>
          </cell>
          <cell r="M9">
            <v>14.142135623730951</v>
          </cell>
          <cell r="N9">
            <v>21.107665110046195</v>
          </cell>
          <cell r="R9">
            <v>67</v>
          </cell>
          <cell r="S9">
            <v>57</v>
          </cell>
          <cell r="T9">
            <v>77</v>
          </cell>
        </row>
        <row r="10">
          <cell r="L10">
            <v>71</v>
          </cell>
          <cell r="M10">
            <v>16.970562748477139</v>
          </cell>
          <cell r="N10">
            <v>23.902201054193153</v>
          </cell>
          <cell r="R10">
            <v>71</v>
          </cell>
          <cell r="S10">
            <v>59</v>
          </cell>
          <cell r="T10">
            <v>83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к-проект"/>
      <sheetName val="Бак-нир"/>
      <sheetName val="Маг-нир"/>
      <sheetName val="Маг-проект"/>
    </sheetNames>
    <sheetDataSet>
      <sheetData sheetId="0">
        <row r="5">
          <cell r="M5">
            <v>59</v>
          </cell>
          <cell r="N5">
            <v>15.82042079989386</v>
          </cell>
          <cell r="O5">
            <v>26.814272542192985</v>
          </cell>
          <cell r="S5">
            <v>59</v>
          </cell>
          <cell r="T5">
            <v>32</v>
          </cell>
          <cell r="U5">
            <v>80</v>
          </cell>
        </row>
        <row r="6">
          <cell r="M6">
            <v>54.375</v>
          </cell>
          <cell r="N6">
            <v>20.632412088057677</v>
          </cell>
          <cell r="O6">
            <v>37.944665909071588</v>
          </cell>
          <cell r="S6">
            <v>54.375</v>
          </cell>
          <cell r="T6">
            <v>26</v>
          </cell>
          <cell r="U6">
            <v>84</v>
          </cell>
        </row>
        <row r="7">
          <cell r="M7">
            <v>60.375</v>
          </cell>
          <cell r="N7">
            <v>24.605095291132574</v>
          </cell>
          <cell r="O7">
            <v>40.753781020509436</v>
          </cell>
          <cell r="S7">
            <v>60.375</v>
          </cell>
          <cell r="T7">
            <v>18</v>
          </cell>
          <cell r="U7">
            <v>94</v>
          </cell>
        </row>
        <row r="8">
          <cell r="M8">
            <v>52.375</v>
          </cell>
          <cell r="N8">
            <v>16.586892415398371</v>
          </cell>
          <cell r="O8">
            <v>31.66948432534295</v>
          </cell>
          <cell r="S8">
            <v>52.375</v>
          </cell>
          <cell r="T8">
            <v>24</v>
          </cell>
          <cell r="U8">
            <v>72</v>
          </cell>
        </row>
        <row r="9">
          <cell r="M9">
            <v>43.125</v>
          </cell>
          <cell r="N9">
            <v>15.07540570408827</v>
          </cell>
          <cell r="O9">
            <v>34.957462502233675</v>
          </cell>
          <cell r="S9">
            <v>43.125</v>
          </cell>
          <cell r="T9">
            <v>20</v>
          </cell>
          <cell r="U9">
            <v>64</v>
          </cell>
        </row>
        <row r="10">
          <cell r="M10">
            <v>70.125</v>
          </cell>
          <cell r="N10">
            <v>10.868532559642079</v>
          </cell>
          <cell r="O10">
            <v>15.498798659026136</v>
          </cell>
          <cell r="S10">
            <v>73</v>
          </cell>
          <cell r="T10">
            <v>50</v>
          </cell>
          <cell r="U10">
            <v>81</v>
          </cell>
        </row>
        <row r="11">
          <cell r="M11">
            <v>49</v>
          </cell>
          <cell r="N11">
            <v>11.389217958854143</v>
          </cell>
          <cell r="O11">
            <v>23.24330195684519</v>
          </cell>
          <cell r="S11">
            <v>52</v>
          </cell>
          <cell r="T11">
            <v>28</v>
          </cell>
          <cell r="U11">
            <v>60</v>
          </cell>
        </row>
        <row r="12">
          <cell r="M12">
            <v>62.75</v>
          </cell>
          <cell r="N12">
            <v>22.147234590350102</v>
          </cell>
          <cell r="O12">
            <v>35.294397753545979</v>
          </cell>
          <cell r="S12">
            <v>62.75</v>
          </cell>
          <cell r="T12">
            <v>28</v>
          </cell>
          <cell r="U12">
            <v>92</v>
          </cell>
        </row>
        <row r="13">
          <cell r="M13">
            <v>73.125</v>
          </cell>
          <cell r="N13">
            <v>19.156777987363711</v>
          </cell>
          <cell r="O13">
            <v>26.197303230582854</v>
          </cell>
          <cell r="S13">
            <v>73.125</v>
          </cell>
          <cell r="T13">
            <v>50</v>
          </cell>
          <cell r="U13">
            <v>100</v>
          </cell>
        </row>
        <row r="14">
          <cell r="M14">
            <v>65.25</v>
          </cell>
          <cell r="N14">
            <v>16.289786458303954</v>
          </cell>
          <cell r="O14">
            <v>24.965189974412191</v>
          </cell>
          <cell r="S14">
            <v>60.857142857142854</v>
          </cell>
          <cell r="T14">
            <v>49</v>
          </cell>
          <cell r="U14">
            <v>96</v>
          </cell>
        </row>
        <row r="15">
          <cell r="M15">
            <v>56.625</v>
          </cell>
          <cell r="N15">
            <v>14.956484499086962</v>
          </cell>
          <cell r="O15">
            <v>26.413217658431719</v>
          </cell>
          <cell r="S15">
            <v>56.625</v>
          </cell>
          <cell r="T15">
            <v>35</v>
          </cell>
          <cell r="U15">
            <v>77</v>
          </cell>
        </row>
        <row r="16">
          <cell r="M16">
            <v>64.5</v>
          </cell>
          <cell r="N16">
            <v>14.501231474799452</v>
          </cell>
          <cell r="O16">
            <v>22.482529418293723</v>
          </cell>
          <cell r="S16">
            <v>64.5</v>
          </cell>
          <cell r="T16">
            <v>42</v>
          </cell>
          <cell r="U16">
            <v>87</v>
          </cell>
        </row>
        <row r="17">
          <cell r="M17">
            <v>61.25</v>
          </cell>
          <cell r="N17">
            <v>23.668846311434059</v>
          </cell>
          <cell r="O17">
            <v>38.643014386014791</v>
          </cell>
          <cell r="S17">
            <v>67.857142857142861</v>
          </cell>
          <cell r="T17">
            <v>15</v>
          </cell>
          <cell r="U17">
            <v>94</v>
          </cell>
        </row>
        <row r="18">
          <cell r="M18">
            <v>74</v>
          </cell>
          <cell r="N18">
            <v>12.727922061357855</v>
          </cell>
          <cell r="O18">
            <v>17.199894677510617</v>
          </cell>
          <cell r="S18">
            <v>74</v>
          </cell>
          <cell r="T18">
            <v>58</v>
          </cell>
          <cell r="U18">
            <v>96</v>
          </cell>
        </row>
        <row r="19">
          <cell r="M19">
            <v>46</v>
          </cell>
          <cell r="N19">
            <v>18.267848415023749</v>
          </cell>
          <cell r="O19">
            <v>39.712713945703804</v>
          </cell>
          <cell r="S19">
            <v>51.571428571428569</v>
          </cell>
          <cell r="T19">
            <v>7</v>
          </cell>
          <cell r="U19">
            <v>65</v>
          </cell>
        </row>
        <row r="20">
          <cell r="M20">
            <v>64.125</v>
          </cell>
          <cell r="N20">
            <v>17.803992329169962</v>
          </cell>
          <cell r="O20">
            <v>27.764510454845944</v>
          </cell>
          <cell r="S20">
            <v>64.125</v>
          </cell>
          <cell r="T20">
            <v>36</v>
          </cell>
          <cell r="U20">
            <v>88</v>
          </cell>
        </row>
      </sheetData>
      <sheetData sheetId="1">
        <row r="5">
          <cell r="L5">
            <v>61.714285714285715</v>
          </cell>
          <cell r="M5">
            <v>11.982129550769711</v>
          </cell>
          <cell r="N5">
            <v>19.415487698006476</v>
          </cell>
          <cell r="R5">
            <v>66</v>
          </cell>
          <cell r="S5">
            <v>36</v>
          </cell>
          <cell r="T5">
            <v>74</v>
          </cell>
        </row>
        <row r="6">
          <cell r="L6">
            <v>53.571428571428569</v>
          </cell>
          <cell r="M6">
            <v>10.643576198144794</v>
          </cell>
          <cell r="N6">
            <v>19.868008903203616</v>
          </cell>
          <cell r="R6">
            <v>53.571428571428569</v>
          </cell>
          <cell r="S6">
            <v>42</v>
          </cell>
          <cell r="T6">
            <v>66</v>
          </cell>
        </row>
        <row r="7">
          <cell r="L7">
            <v>43.142857142857146</v>
          </cell>
          <cell r="M7">
            <v>16.876300655342799</v>
          </cell>
          <cell r="N7">
            <v>39.117253174635621</v>
          </cell>
          <cell r="R7">
            <v>43.142857142857146</v>
          </cell>
          <cell r="S7">
            <v>15</v>
          </cell>
          <cell r="T7">
            <v>64</v>
          </cell>
        </row>
        <row r="8">
          <cell r="L8">
            <v>37.857142857142854</v>
          </cell>
          <cell r="M8">
            <v>13.58220123824524</v>
          </cell>
          <cell r="N8">
            <v>35.877512704798747</v>
          </cell>
          <cell r="R8">
            <v>37.857142857142854</v>
          </cell>
          <cell r="S8">
            <v>15</v>
          </cell>
          <cell r="T8">
            <v>55</v>
          </cell>
        </row>
        <row r="9">
          <cell r="L9">
            <v>84.857142857142861</v>
          </cell>
          <cell r="M9">
            <v>12.522360951894182</v>
          </cell>
          <cell r="N9">
            <v>14.756991020750718</v>
          </cell>
          <cell r="R9">
            <v>88.666666666666671</v>
          </cell>
          <cell r="S9">
            <v>62</v>
          </cell>
          <cell r="T9">
            <v>100</v>
          </cell>
        </row>
        <row r="10">
          <cell r="L10">
            <v>45.857142857142854</v>
          </cell>
          <cell r="M10">
            <v>10.399175791516228</v>
          </cell>
          <cell r="N10">
            <v>22.677330386483987</v>
          </cell>
          <cell r="R10">
            <v>45.857142857142854</v>
          </cell>
          <cell r="S10">
            <v>37</v>
          </cell>
          <cell r="T10">
            <v>64</v>
          </cell>
        </row>
        <row r="11">
          <cell r="L11">
            <v>57</v>
          </cell>
          <cell r="M11">
            <v>13.416407864998739</v>
          </cell>
          <cell r="N11">
            <v>23.537557657892524</v>
          </cell>
          <cell r="R11">
            <v>57</v>
          </cell>
          <cell r="S11">
            <v>38</v>
          </cell>
          <cell r="T11">
            <v>73</v>
          </cell>
        </row>
        <row r="12">
          <cell r="L12">
            <v>72.142857142857139</v>
          </cell>
          <cell r="M12">
            <v>17.150593492438023</v>
          </cell>
          <cell r="N12">
            <v>23.773099890508153</v>
          </cell>
          <cell r="R12">
            <v>72.142857142857139</v>
          </cell>
          <cell r="S12">
            <v>42</v>
          </cell>
          <cell r="T12">
            <v>88</v>
          </cell>
        </row>
        <row r="13">
          <cell r="L13">
            <v>66.571428571428569</v>
          </cell>
          <cell r="M13">
            <v>9.5194037428321998</v>
          </cell>
          <cell r="N13">
            <v>14.299533519275837</v>
          </cell>
          <cell r="R13">
            <v>69.666666666666671</v>
          </cell>
          <cell r="S13">
            <v>48</v>
          </cell>
          <cell r="T13">
            <v>78</v>
          </cell>
        </row>
      </sheetData>
      <sheetData sheetId="2">
        <row r="5">
          <cell r="L5">
            <v>67.833333333333329</v>
          </cell>
          <cell r="M5">
            <v>13.934369977385645</v>
          </cell>
          <cell r="N5">
            <v>20.542068762730679</v>
          </cell>
          <cell r="R5">
            <v>67.833333333333329</v>
          </cell>
          <cell r="S5">
            <v>43</v>
          </cell>
          <cell r="T5">
            <v>82</v>
          </cell>
        </row>
        <row r="6">
          <cell r="L6">
            <v>60.666666666666664</v>
          </cell>
          <cell r="M6">
            <v>17.060676031935735</v>
          </cell>
          <cell r="N6">
            <v>28.12199345923473</v>
          </cell>
          <cell r="R6">
            <v>66.8</v>
          </cell>
          <cell r="S6">
            <v>30</v>
          </cell>
          <cell r="T6">
            <v>79</v>
          </cell>
        </row>
        <row r="7">
          <cell r="L7">
            <v>46.333333333333336</v>
          </cell>
          <cell r="M7">
            <v>18.53285371082033</v>
          </cell>
          <cell r="N7">
            <v>39.998964843497113</v>
          </cell>
          <cell r="R7">
            <v>46.333333333333336</v>
          </cell>
          <cell r="S7">
            <v>15</v>
          </cell>
          <cell r="T7">
            <v>66</v>
          </cell>
        </row>
        <row r="8">
          <cell r="L8">
            <v>52.166666666666664</v>
          </cell>
          <cell r="M8">
            <v>15.497311594811107</v>
          </cell>
          <cell r="N8">
            <v>29.707306571522889</v>
          </cell>
          <cell r="R8">
            <v>52.166666666666664</v>
          </cell>
          <cell r="S8">
            <v>26</v>
          </cell>
          <cell r="T8">
            <v>66</v>
          </cell>
        </row>
        <row r="9">
          <cell r="L9">
            <v>46.5</v>
          </cell>
          <cell r="M9">
            <v>19.81665965797465</v>
          </cell>
          <cell r="N9">
            <v>42.616472382741186</v>
          </cell>
          <cell r="R9">
            <v>46.5</v>
          </cell>
          <cell r="S9">
            <v>12</v>
          </cell>
          <cell r="T9">
            <v>68</v>
          </cell>
        </row>
        <row r="10">
          <cell r="L10">
            <v>54</v>
          </cell>
          <cell r="M10">
            <v>18.242806801586209</v>
          </cell>
          <cell r="N10">
            <v>33.782975558492979</v>
          </cell>
          <cell r="R10">
            <v>54</v>
          </cell>
          <cell r="S10">
            <v>22</v>
          </cell>
          <cell r="T10">
            <v>74</v>
          </cell>
        </row>
        <row r="11">
          <cell r="L11">
            <v>68.333333333333329</v>
          </cell>
          <cell r="M11">
            <v>14.868310820892413</v>
          </cell>
          <cell r="N11">
            <v>21.75850364033036</v>
          </cell>
          <cell r="R11">
            <v>68.333333333333329</v>
          </cell>
          <cell r="S11">
            <v>51</v>
          </cell>
          <cell r="T11">
            <v>87</v>
          </cell>
        </row>
        <row r="12">
          <cell r="L12">
            <v>56.166666666666664</v>
          </cell>
          <cell r="M12">
            <v>15.548847760096773</v>
          </cell>
          <cell r="N12">
            <v>27.683408474949744</v>
          </cell>
          <cell r="R12">
            <v>56.166666666666664</v>
          </cell>
          <cell r="S12">
            <v>30</v>
          </cell>
          <cell r="T12">
            <v>73</v>
          </cell>
        </row>
        <row r="13">
          <cell r="L13">
            <v>77.166666666666671</v>
          </cell>
          <cell r="M13">
            <v>12.750163397645817</v>
          </cell>
          <cell r="N13">
            <v>16.522889932154406</v>
          </cell>
          <cell r="R13">
            <v>77.166666666666671</v>
          </cell>
          <cell r="S13">
            <v>62</v>
          </cell>
          <cell r="T13">
            <v>94</v>
          </cell>
        </row>
        <row r="14">
          <cell r="L14">
            <v>58.833333333333336</v>
          </cell>
          <cell r="M14">
            <v>15.237016330852521</v>
          </cell>
          <cell r="N14">
            <v>25.898611327228082</v>
          </cell>
          <cell r="R14">
            <v>58.833333333333336</v>
          </cell>
          <cell r="S14">
            <v>40</v>
          </cell>
          <cell r="T14">
            <v>76</v>
          </cell>
        </row>
        <row r="15">
          <cell r="L15">
            <v>62.5</v>
          </cell>
          <cell r="M15">
            <v>17.233687939614086</v>
          </cell>
          <cell r="N15">
            <v>27.573900703382538</v>
          </cell>
          <cell r="R15">
            <v>62.5</v>
          </cell>
          <cell r="S15">
            <v>48</v>
          </cell>
          <cell r="T15">
            <v>82</v>
          </cell>
        </row>
        <row r="16">
          <cell r="L16">
            <v>66.5</v>
          </cell>
          <cell r="M16">
            <v>4.9699094559156709</v>
          </cell>
          <cell r="N16">
            <v>7.4735480540085275</v>
          </cell>
          <cell r="R16">
            <v>66.5</v>
          </cell>
          <cell r="S16">
            <v>60</v>
          </cell>
          <cell r="T16">
            <v>75</v>
          </cell>
        </row>
      </sheetData>
      <sheetData sheetId="3">
        <row r="5">
          <cell r="L5">
            <v>63.5</v>
          </cell>
          <cell r="M5">
            <v>24.164022843889217</v>
          </cell>
          <cell r="N5">
            <v>38.053579281715308</v>
          </cell>
          <cell r="R5">
            <v>63.5</v>
          </cell>
          <cell r="S5">
            <v>29</v>
          </cell>
          <cell r="T5">
            <v>88</v>
          </cell>
        </row>
        <row r="6">
          <cell r="L6">
            <v>83</v>
          </cell>
          <cell r="M6">
            <v>11.224972160321824</v>
          </cell>
          <cell r="N6">
            <v>13.524062843761234</v>
          </cell>
          <cell r="R6">
            <v>83</v>
          </cell>
          <cell r="S6">
            <v>66</v>
          </cell>
          <cell r="T6">
            <v>96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к_проект"/>
      <sheetName val="Бак_нир"/>
      <sheetName val="Маг_проект"/>
      <sheetName val="Маг_нир"/>
      <sheetName val="Спец_проект"/>
      <sheetName val="Спец_нир"/>
    </sheetNames>
    <sheetDataSet>
      <sheetData sheetId="0">
        <row r="5">
          <cell r="M5">
            <v>76.5</v>
          </cell>
          <cell r="N5">
            <v>15.820872289478858</v>
          </cell>
          <cell r="O5">
            <v>20.680878809776285</v>
          </cell>
          <cell r="S5">
            <v>76.5</v>
          </cell>
          <cell r="T5">
            <v>60</v>
          </cell>
          <cell r="U5">
            <v>100</v>
          </cell>
        </row>
        <row r="6">
          <cell r="M6">
            <v>41.166666666666664</v>
          </cell>
          <cell r="N6">
            <v>8.6583293230661305</v>
          </cell>
          <cell r="O6">
            <v>21.032378922427849</v>
          </cell>
          <cell r="S6">
            <v>41.166666666666664</v>
          </cell>
          <cell r="T6">
            <v>33</v>
          </cell>
          <cell r="U6">
            <v>56</v>
          </cell>
        </row>
        <row r="7">
          <cell r="M7">
            <v>54.166666666666664</v>
          </cell>
          <cell r="N7">
            <v>17.162944580306331</v>
          </cell>
          <cell r="O7">
            <v>31.685436148257846</v>
          </cell>
          <cell r="S7">
            <v>54.166666666666664</v>
          </cell>
          <cell r="T7">
            <v>34</v>
          </cell>
          <cell r="U7">
            <v>84</v>
          </cell>
        </row>
        <row r="8">
          <cell r="M8">
            <v>70.833333333333329</v>
          </cell>
          <cell r="N8">
            <v>17.848435972562594</v>
          </cell>
          <cell r="O8">
            <v>25.197791961264844</v>
          </cell>
          <cell r="S8">
            <v>70.833333333333329</v>
          </cell>
          <cell r="T8">
            <v>56</v>
          </cell>
          <cell r="U8">
            <v>100</v>
          </cell>
        </row>
        <row r="9">
          <cell r="M9">
            <v>66.833333333333329</v>
          </cell>
          <cell r="N9">
            <v>17.937855687530391</v>
          </cell>
          <cell r="O9">
            <v>26.839684320494349</v>
          </cell>
          <cell r="S9">
            <v>66.833333333333329</v>
          </cell>
          <cell r="T9">
            <v>36</v>
          </cell>
          <cell r="U9">
            <v>88</v>
          </cell>
        </row>
        <row r="10">
          <cell r="M10">
            <v>49</v>
          </cell>
          <cell r="N10">
            <v>12.712198865656562</v>
          </cell>
          <cell r="O10">
            <v>25.943262991135839</v>
          </cell>
          <cell r="S10">
            <v>49</v>
          </cell>
          <cell r="T10">
            <v>36</v>
          </cell>
          <cell r="U10">
            <v>67</v>
          </cell>
        </row>
        <row r="11">
          <cell r="M11">
            <v>53.5</v>
          </cell>
          <cell r="N11">
            <v>12.613484847574837</v>
          </cell>
          <cell r="O11">
            <v>23.576607191728666</v>
          </cell>
          <cell r="S11">
            <v>53.5</v>
          </cell>
          <cell r="T11">
            <v>40</v>
          </cell>
          <cell r="U11">
            <v>70</v>
          </cell>
        </row>
        <row r="12">
          <cell r="M12">
            <v>44.5</v>
          </cell>
          <cell r="N12">
            <v>18.052700628991772</v>
          </cell>
          <cell r="O12">
            <v>40.56786658200398</v>
          </cell>
          <cell r="S12">
            <v>44.5</v>
          </cell>
          <cell r="T12">
            <v>27</v>
          </cell>
          <cell r="U12">
            <v>75</v>
          </cell>
        </row>
        <row r="13">
          <cell r="M13">
            <v>66.333333333333329</v>
          </cell>
          <cell r="N13">
            <v>11.656185768366358</v>
          </cell>
          <cell r="O13">
            <v>17.572139349296016</v>
          </cell>
          <cell r="S13">
            <v>66.333333333333329</v>
          </cell>
          <cell r="T13">
            <v>48</v>
          </cell>
          <cell r="U13">
            <v>79</v>
          </cell>
        </row>
        <row r="14">
          <cell r="M14">
            <v>43.666666666666664</v>
          </cell>
          <cell r="N14">
            <v>13.033290707517683</v>
          </cell>
          <cell r="O14">
            <v>29.847230627903095</v>
          </cell>
          <cell r="S14">
            <v>48.4</v>
          </cell>
          <cell r="T14">
            <v>20</v>
          </cell>
          <cell r="U14">
            <v>58</v>
          </cell>
        </row>
        <row r="15">
          <cell r="M15">
            <v>56.5</v>
          </cell>
          <cell r="N15">
            <v>15.984367363145781</v>
          </cell>
          <cell r="O15">
            <v>28.290915686983681</v>
          </cell>
          <cell r="S15">
            <v>56.5</v>
          </cell>
          <cell r="T15">
            <v>40</v>
          </cell>
          <cell r="U15">
            <v>81</v>
          </cell>
        </row>
        <row r="16">
          <cell r="M16">
            <v>54.166666666666664</v>
          </cell>
          <cell r="N16">
            <v>10.87044923941354</v>
          </cell>
          <cell r="O16">
            <v>20.06852167276346</v>
          </cell>
          <cell r="S16">
            <v>54.166666666666664</v>
          </cell>
          <cell r="T16">
            <v>41</v>
          </cell>
          <cell r="U16">
            <v>73</v>
          </cell>
        </row>
        <row r="17">
          <cell r="M17">
            <v>42.833333333333336</v>
          </cell>
          <cell r="N17">
            <v>10.68488028321641</v>
          </cell>
          <cell r="O17">
            <v>24.945245797392396</v>
          </cell>
          <cell r="S17">
            <v>42.833333333333336</v>
          </cell>
          <cell r="T17">
            <v>32</v>
          </cell>
          <cell r="U17">
            <v>61</v>
          </cell>
        </row>
        <row r="18">
          <cell r="M18">
            <v>65.833333333333329</v>
          </cell>
          <cell r="N18">
            <v>19.477337258123001</v>
          </cell>
          <cell r="O18">
            <v>29.585828746515951</v>
          </cell>
          <cell r="S18">
            <v>65.833333333333329</v>
          </cell>
          <cell r="T18">
            <v>46</v>
          </cell>
          <cell r="U18">
            <v>94</v>
          </cell>
        </row>
        <row r="19">
          <cell r="M19">
            <v>68.666666666666671</v>
          </cell>
          <cell r="N19">
            <v>19.551641022345578</v>
          </cell>
          <cell r="O19">
            <v>28.473263624775115</v>
          </cell>
          <cell r="S19">
            <v>68.666666666666671</v>
          </cell>
          <cell r="T19">
            <v>44</v>
          </cell>
          <cell r="U19">
            <v>96</v>
          </cell>
        </row>
        <row r="20">
          <cell r="M20">
            <v>43.5</v>
          </cell>
          <cell r="N20">
            <v>15.604486534327235</v>
          </cell>
          <cell r="O20">
            <v>35.87238283753387</v>
          </cell>
          <cell r="S20">
            <v>43.5</v>
          </cell>
          <cell r="T20">
            <v>27</v>
          </cell>
          <cell r="U20">
            <v>67</v>
          </cell>
        </row>
        <row r="21">
          <cell r="M21">
            <v>42.5</v>
          </cell>
          <cell r="N21">
            <v>13.707662090962121</v>
          </cell>
          <cell r="O21">
            <v>32.253322566969693</v>
          </cell>
          <cell r="S21">
            <v>42.5</v>
          </cell>
          <cell r="T21">
            <v>28</v>
          </cell>
          <cell r="U21">
            <v>60</v>
          </cell>
        </row>
        <row r="22">
          <cell r="M22">
            <v>57.5</v>
          </cell>
          <cell r="N22">
            <v>17.467111953611564</v>
          </cell>
          <cell r="O22">
            <v>30.377586006280982</v>
          </cell>
          <cell r="S22">
            <v>57.5</v>
          </cell>
          <cell r="T22">
            <v>35</v>
          </cell>
          <cell r="U22">
            <v>80</v>
          </cell>
        </row>
        <row r="23">
          <cell r="M23">
            <v>74.833333333333329</v>
          </cell>
          <cell r="N23">
            <v>18.137438260864382</v>
          </cell>
          <cell r="O23">
            <v>24.237111261734142</v>
          </cell>
          <cell r="S23">
            <v>74.833333333333329</v>
          </cell>
          <cell r="T23">
            <v>51</v>
          </cell>
          <cell r="U23">
            <v>97</v>
          </cell>
        </row>
        <row r="24">
          <cell r="M24">
            <v>58.666666666666664</v>
          </cell>
          <cell r="N24">
            <v>22.966642477007092</v>
          </cell>
          <cell r="O24">
            <v>39.147686040352994</v>
          </cell>
          <cell r="S24">
            <v>58.666666666666664</v>
          </cell>
          <cell r="T24">
            <v>44</v>
          </cell>
          <cell r="U24">
            <v>90</v>
          </cell>
        </row>
        <row r="25">
          <cell r="M25">
            <v>46</v>
          </cell>
          <cell r="N25">
            <v>13.0843417870369</v>
          </cell>
          <cell r="O25">
            <v>28.444221276167177</v>
          </cell>
          <cell r="S25">
            <v>46</v>
          </cell>
          <cell r="T25">
            <v>29</v>
          </cell>
          <cell r="U25">
            <v>61</v>
          </cell>
        </row>
        <row r="26">
          <cell r="M26">
            <v>54.5</v>
          </cell>
          <cell r="N26">
            <v>28.162031176745757</v>
          </cell>
          <cell r="O26">
            <v>51.673451700450933</v>
          </cell>
          <cell r="S26">
            <v>54.5</v>
          </cell>
          <cell r="T26">
            <v>29</v>
          </cell>
          <cell r="U26">
            <v>100</v>
          </cell>
        </row>
        <row r="27">
          <cell r="M27">
            <v>22.833333333333332</v>
          </cell>
          <cell r="N27">
            <v>14.441837371562757</v>
          </cell>
          <cell r="O27">
            <v>63.248922795165363</v>
          </cell>
          <cell r="S27">
            <v>22.833333333333332</v>
          </cell>
          <cell r="T27">
            <v>6</v>
          </cell>
          <cell r="U27">
            <v>41</v>
          </cell>
        </row>
        <row r="28">
          <cell r="M28">
            <v>71.5</v>
          </cell>
          <cell r="N28">
            <v>23.989581071790312</v>
          </cell>
          <cell r="O28">
            <v>33.551861638867571</v>
          </cell>
          <cell r="S28">
            <v>71.5</v>
          </cell>
          <cell r="T28">
            <v>44</v>
          </cell>
          <cell r="U28">
            <v>95</v>
          </cell>
        </row>
        <row r="29">
          <cell r="M29">
            <v>57.333333333333336</v>
          </cell>
          <cell r="N29">
            <v>10.308572484426078</v>
          </cell>
          <cell r="O29">
            <v>17.98006828678967</v>
          </cell>
          <cell r="S29">
            <v>57.333333333333336</v>
          </cell>
          <cell r="T29">
            <v>42</v>
          </cell>
          <cell r="U29">
            <v>72</v>
          </cell>
        </row>
        <row r="30">
          <cell r="M30">
            <v>63.333333333333336</v>
          </cell>
          <cell r="N30">
            <v>13.909229549715054</v>
          </cell>
          <cell r="O30">
            <v>21.961941394286928</v>
          </cell>
          <cell r="S30">
            <v>63.333333333333336</v>
          </cell>
          <cell r="T30">
            <v>41</v>
          </cell>
          <cell r="U30">
            <v>76</v>
          </cell>
        </row>
        <row r="31">
          <cell r="M31">
            <v>58.666666666666664</v>
          </cell>
          <cell r="N31">
            <v>10.385887861259933</v>
          </cell>
          <cell r="O31">
            <v>17.703217945329435</v>
          </cell>
          <cell r="S31">
            <v>58.666666666666664</v>
          </cell>
          <cell r="T31">
            <v>46</v>
          </cell>
          <cell r="U31">
            <v>72</v>
          </cell>
        </row>
        <row r="32">
          <cell r="M32">
            <v>57</v>
          </cell>
          <cell r="N32">
            <v>10.198039027185569</v>
          </cell>
          <cell r="O32">
            <v>17.891296538922049</v>
          </cell>
          <cell r="S32">
            <v>57</v>
          </cell>
          <cell r="T32">
            <v>44</v>
          </cell>
          <cell r="U32">
            <v>73</v>
          </cell>
        </row>
        <row r="33">
          <cell r="M33">
            <v>56.666666666666664</v>
          </cell>
          <cell r="N33">
            <v>9.953223933312584</v>
          </cell>
          <cell r="O33">
            <v>17.564512823492795</v>
          </cell>
          <cell r="S33">
            <v>56.666666666666664</v>
          </cell>
          <cell r="T33">
            <v>44</v>
          </cell>
          <cell r="U33">
            <v>72</v>
          </cell>
        </row>
        <row r="34">
          <cell r="M34">
            <v>50.166666666666664</v>
          </cell>
          <cell r="N34">
            <v>11.444066876188149</v>
          </cell>
          <cell r="O34">
            <v>22.812093440906612</v>
          </cell>
          <cell r="S34">
            <v>50.166666666666664</v>
          </cell>
          <cell r="T34">
            <v>37</v>
          </cell>
          <cell r="U34">
            <v>68</v>
          </cell>
        </row>
        <row r="35">
          <cell r="M35">
            <v>65.166666666666671</v>
          </cell>
          <cell r="N35">
            <v>13.948715592005826</v>
          </cell>
          <cell r="O35">
            <v>21.404678657809452</v>
          </cell>
          <cell r="S35">
            <v>65.166666666666671</v>
          </cell>
          <cell r="T35">
            <v>48</v>
          </cell>
          <cell r="U35">
            <v>82</v>
          </cell>
        </row>
        <row r="36">
          <cell r="M36">
            <v>62.833333333333336</v>
          </cell>
          <cell r="N36">
            <v>3.9200340134578759</v>
          </cell>
          <cell r="O36">
            <v>6.2387809232751339</v>
          </cell>
          <cell r="S36">
            <v>62.833333333333336</v>
          </cell>
          <cell r="T36">
            <v>60</v>
          </cell>
          <cell r="U36">
            <v>70</v>
          </cell>
        </row>
      </sheetData>
      <sheetData sheetId="1">
        <row r="5">
          <cell r="L5">
            <v>77</v>
          </cell>
          <cell r="M5">
            <v>11.853269591129697</v>
          </cell>
          <cell r="N5">
            <v>15.393856611856748</v>
          </cell>
          <cell r="R5">
            <v>77</v>
          </cell>
          <cell r="S5">
            <v>63</v>
          </cell>
          <cell r="T5">
            <v>92</v>
          </cell>
        </row>
        <row r="6">
          <cell r="L6">
            <v>58.4</v>
          </cell>
          <cell r="M6">
            <v>20.537770083434086</v>
          </cell>
          <cell r="N6">
            <v>35.167414526428232</v>
          </cell>
          <cell r="R6">
            <v>58.4</v>
          </cell>
          <cell r="S6">
            <v>37</v>
          </cell>
          <cell r="T6">
            <v>88</v>
          </cell>
        </row>
        <row r="7">
          <cell r="L7">
            <v>77.2</v>
          </cell>
          <cell r="M7">
            <v>18.294808006644942</v>
          </cell>
          <cell r="N7">
            <v>23.697937832441635</v>
          </cell>
          <cell r="R7">
            <v>77.2</v>
          </cell>
          <cell r="S7">
            <v>52</v>
          </cell>
          <cell r="T7">
            <v>100</v>
          </cell>
        </row>
        <row r="8">
          <cell r="L8">
            <v>71.2</v>
          </cell>
          <cell r="M8">
            <v>22.664950915455339</v>
          </cell>
          <cell r="N8">
            <v>31.832796229572104</v>
          </cell>
          <cell r="R8">
            <v>71.2</v>
          </cell>
          <cell r="S8">
            <v>38</v>
          </cell>
          <cell r="T8">
            <v>96</v>
          </cell>
        </row>
        <row r="9">
          <cell r="L9">
            <v>52</v>
          </cell>
          <cell r="M9">
            <v>14.089002803605371</v>
          </cell>
          <cell r="N9">
            <v>27.094236160779563</v>
          </cell>
          <cell r="R9">
            <v>52</v>
          </cell>
          <cell r="S9">
            <v>30</v>
          </cell>
          <cell r="T9">
            <v>68</v>
          </cell>
        </row>
      </sheetData>
      <sheetData sheetId="2">
        <row r="5">
          <cell r="L5">
            <v>54.571428571428569</v>
          </cell>
          <cell r="M5">
            <v>27.287708727906193</v>
          </cell>
          <cell r="N5">
            <v>50.003654737000879</v>
          </cell>
          <cell r="R5">
            <v>54.571428571428569</v>
          </cell>
          <cell r="S5">
            <v>16</v>
          </cell>
          <cell r="T5">
            <v>88</v>
          </cell>
        </row>
        <row r="6">
          <cell r="L6">
            <v>30.857142857142858</v>
          </cell>
          <cell r="M6">
            <v>22.281745678384144</v>
          </cell>
          <cell r="N6">
            <v>72.209360994763429</v>
          </cell>
          <cell r="R6">
            <v>38</v>
          </cell>
          <cell r="S6">
            <v>-12</v>
          </cell>
          <cell r="T6">
            <v>56</v>
          </cell>
        </row>
      </sheetData>
      <sheetData sheetId="3">
        <row r="5">
          <cell r="M5">
            <v>61.25</v>
          </cell>
          <cell r="N5">
            <v>22.69518514071715</v>
          </cell>
          <cell r="O5">
            <v>37.053363495048409</v>
          </cell>
          <cell r="S5">
            <v>61.25</v>
          </cell>
          <cell r="T5">
            <v>27</v>
          </cell>
          <cell r="U5">
            <v>90</v>
          </cell>
        </row>
        <row r="6">
          <cell r="M6">
            <v>28.75</v>
          </cell>
          <cell r="N6">
            <v>20.610330280849801</v>
          </cell>
          <cell r="O6">
            <v>71.688105324694959</v>
          </cell>
          <cell r="S6">
            <v>23</v>
          </cell>
          <cell r="T6">
            <v>1</v>
          </cell>
          <cell r="U6">
            <v>69</v>
          </cell>
        </row>
        <row r="7">
          <cell r="M7">
            <v>61.625</v>
          </cell>
          <cell r="N7">
            <v>16.517847490344671</v>
          </cell>
          <cell r="O7">
            <v>26.803809314960926</v>
          </cell>
          <cell r="S7">
            <v>61.625</v>
          </cell>
          <cell r="T7">
            <v>39</v>
          </cell>
          <cell r="U7">
            <v>88</v>
          </cell>
        </row>
        <row r="8">
          <cell r="M8">
            <v>33.75</v>
          </cell>
          <cell r="N8">
            <v>18.81298943359538</v>
          </cell>
          <cell r="O8">
            <v>55.742190914356684</v>
          </cell>
          <cell r="S8">
            <v>39.285714285714285</v>
          </cell>
          <cell r="T8">
            <v>-5</v>
          </cell>
          <cell r="U8">
            <v>61</v>
          </cell>
        </row>
        <row r="9">
          <cell r="M9">
            <v>45.5</v>
          </cell>
          <cell r="N9">
            <v>20.770858707058103</v>
          </cell>
          <cell r="O9">
            <v>45.650238916611215</v>
          </cell>
          <cell r="S9">
            <v>51</v>
          </cell>
          <cell r="T9">
            <v>7</v>
          </cell>
          <cell r="U9">
            <v>76</v>
          </cell>
        </row>
        <row r="10">
          <cell r="M10">
            <v>64.714285714285708</v>
          </cell>
          <cell r="N10">
            <v>14.71636601105819</v>
          </cell>
          <cell r="O10">
            <v>22.740521429891245</v>
          </cell>
          <cell r="S10">
            <v>69.166666666666671</v>
          </cell>
          <cell r="T10">
            <v>38</v>
          </cell>
          <cell r="U10">
            <v>80</v>
          </cell>
        </row>
        <row r="11">
          <cell r="M11">
            <v>55.5</v>
          </cell>
          <cell r="N11">
            <v>31.272991542223778</v>
          </cell>
          <cell r="O11">
            <v>56.347732508511314</v>
          </cell>
          <cell r="S11">
            <v>55.5</v>
          </cell>
          <cell r="T11">
            <v>14</v>
          </cell>
          <cell r="U11">
            <v>91</v>
          </cell>
        </row>
        <row r="12">
          <cell r="M12">
            <v>82.75</v>
          </cell>
          <cell r="N12">
            <v>10.539043057670302</v>
          </cell>
          <cell r="O12">
            <v>12.736003695069851</v>
          </cell>
          <cell r="S12">
            <v>82.75</v>
          </cell>
          <cell r="T12">
            <v>65</v>
          </cell>
          <cell r="U12">
            <v>95</v>
          </cell>
        </row>
        <row r="13">
          <cell r="M13">
            <v>58.5</v>
          </cell>
          <cell r="N13">
            <v>23.280893453645632</v>
          </cell>
          <cell r="O13">
            <v>39.796399066060914</v>
          </cell>
          <cell r="S13">
            <v>58.5</v>
          </cell>
          <cell r="T13">
            <v>25</v>
          </cell>
          <cell r="U13">
            <v>90</v>
          </cell>
        </row>
        <row r="14">
          <cell r="M14">
            <v>66.25</v>
          </cell>
          <cell r="N14">
            <v>20.267849276272859</v>
          </cell>
          <cell r="O14">
            <v>30.592980039657146</v>
          </cell>
          <cell r="S14">
            <v>66.25</v>
          </cell>
          <cell r="T14">
            <v>33</v>
          </cell>
          <cell r="U14">
            <v>88</v>
          </cell>
        </row>
        <row r="15">
          <cell r="M15">
            <v>32</v>
          </cell>
          <cell r="N15">
            <v>20.625919892905902</v>
          </cell>
          <cell r="O15">
            <v>64.45599966533095</v>
          </cell>
          <cell r="S15">
            <v>26.571428571428573</v>
          </cell>
          <cell r="T15">
            <v>12</v>
          </cell>
          <cell r="U15">
            <v>70</v>
          </cell>
        </row>
        <row r="16">
          <cell r="M16">
            <v>69.5</v>
          </cell>
          <cell r="N16">
            <v>27.134585205705914</v>
          </cell>
          <cell r="O16">
            <v>39.042568641303468</v>
          </cell>
          <cell r="S16">
            <v>76.714285714285708</v>
          </cell>
          <cell r="T16">
            <v>19</v>
          </cell>
          <cell r="U16">
            <v>96</v>
          </cell>
        </row>
        <row r="17">
          <cell r="M17">
            <v>61.125</v>
          </cell>
          <cell r="N17">
            <v>19.526081458983448</v>
          </cell>
          <cell r="O17">
            <v>31.944509544349199</v>
          </cell>
          <cell r="S17">
            <v>66.714285714285708</v>
          </cell>
          <cell r="T17">
            <v>22</v>
          </cell>
          <cell r="U17">
            <v>84</v>
          </cell>
        </row>
        <row r="18">
          <cell r="M18">
            <v>72.125</v>
          </cell>
          <cell r="N18">
            <v>15.319805108793929</v>
          </cell>
          <cell r="O18">
            <v>21.240631000060905</v>
          </cell>
          <cell r="S18">
            <v>72.125</v>
          </cell>
          <cell r="T18">
            <v>47</v>
          </cell>
          <cell r="U18">
            <v>92</v>
          </cell>
        </row>
        <row r="19">
          <cell r="M19">
            <v>71.25</v>
          </cell>
          <cell r="N19">
            <v>19.425682558333513</v>
          </cell>
          <cell r="O19">
            <v>27.264115871345279</v>
          </cell>
          <cell r="S19">
            <v>71.25</v>
          </cell>
          <cell r="T19">
            <v>41</v>
          </cell>
          <cell r="U19">
            <v>94</v>
          </cell>
        </row>
        <row r="20">
          <cell r="M20">
            <v>54.375</v>
          </cell>
          <cell r="N20">
            <v>18.875059129519492</v>
          </cell>
          <cell r="O20">
            <v>34.712752422104813</v>
          </cell>
          <cell r="S20">
            <v>54.375</v>
          </cell>
          <cell r="T20">
            <v>21</v>
          </cell>
          <cell r="U20">
            <v>80</v>
          </cell>
        </row>
        <row r="21">
          <cell r="M21">
            <v>87.875</v>
          </cell>
          <cell r="N21">
            <v>10.999188281738924</v>
          </cell>
          <cell r="O21">
            <v>12.516857219617552</v>
          </cell>
          <cell r="S21">
            <v>90.714285714285708</v>
          </cell>
          <cell r="T21">
            <v>68</v>
          </cell>
          <cell r="U21">
            <v>98</v>
          </cell>
        </row>
        <row r="22">
          <cell r="M22">
            <v>48.875</v>
          </cell>
          <cell r="N22">
            <v>18.263449056204347</v>
          </cell>
          <cell r="O22">
            <v>37.367670703231404</v>
          </cell>
          <cell r="S22">
            <v>53.571428571428569</v>
          </cell>
          <cell r="T22">
            <v>16</v>
          </cell>
          <cell r="U22">
            <v>73</v>
          </cell>
        </row>
        <row r="23">
          <cell r="M23">
            <v>56.5</v>
          </cell>
          <cell r="N23">
            <v>18.36922892852532</v>
          </cell>
          <cell r="O23">
            <v>32.511909608009418</v>
          </cell>
          <cell r="S23">
            <v>62</v>
          </cell>
          <cell r="T23">
            <v>18</v>
          </cell>
          <cell r="U23">
            <v>76</v>
          </cell>
        </row>
        <row r="24">
          <cell r="M24">
            <v>65.375</v>
          </cell>
          <cell r="N24">
            <v>11.287635460348385</v>
          </cell>
          <cell r="O24">
            <v>17.2659815837069</v>
          </cell>
          <cell r="S24">
            <v>61.857142857142854</v>
          </cell>
          <cell r="T24">
            <v>54</v>
          </cell>
          <cell r="U24">
            <v>90</v>
          </cell>
        </row>
        <row r="25">
          <cell r="M25">
            <v>68.25</v>
          </cell>
          <cell r="N25">
            <v>15.645629239046739</v>
          </cell>
          <cell r="O25">
            <v>22.923998885050167</v>
          </cell>
          <cell r="S25">
            <v>68.25</v>
          </cell>
          <cell r="T25">
            <v>48</v>
          </cell>
          <cell r="U25">
            <v>96</v>
          </cell>
        </row>
        <row r="26">
          <cell r="M26">
            <v>62.625</v>
          </cell>
          <cell r="N26">
            <v>25.778936584517435</v>
          </cell>
          <cell r="O26">
            <v>41.163970594039817</v>
          </cell>
          <cell r="S26">
            <v>69.428571428571431</v>
          </cell>
          <cell r="T26">
            <v>15</v>
          </cell>
          <cell r="U26">
            <v>96</v>
          </cell>
        </row>
        <row r="27">
          <cell r="M27">
            <v>62.125</v>
          </cell>
          <cell r="N27">
            <v>24.689138734037918</v>
          </cell>
          <cell r="O27">
            <v>39.741068384769285</v>
          </cell>
          <cell r="S27">
            <v>62.125</v>
          </cell>
          <cell r="T27">
            <v>31</v>
          </cell>
          <cell r="U27">
            <v>90</v>
          </cell>
        </row>
        <row r="28">
          <cell r="M28">
            <v>72.875</v>
          </cell>
          <cell r="N28">
            <v>13.963600640849869</v>
          </cell>
          <cell r="O28">
            <v>19.161030038902048</v>
          </cell>
          <cell r="S28">
            <v>72.875</v>
          </cell>
          <cell r="T28">
            <v>55</v>
          </cell>
          <cell r="U28">
            <v>96</v>
          </cell>
        </row>
        <row r="29">
          <cell r="M29">
            <v>50.625</v>
          </cell>
          <cell r="N29">
            <v>18.236051420978484</v>
          </cell>
          <cell r="O29">
            <v>36.021829967364901</v>
          </cell>
          <cell r="S29">
            <v>50.625</v>
          </cell>
          <cell r="T29">
            <v>24</v>
          </cell>
          <cell r="U29">
            <v>80</v>
          </cell>
        </row>
        <row r="30">
          <cell r="M30">
            <v>47</v>
          </cell>
          <cell r="N30">
            <v>21.105178782198731</v>
          </cell>
          <cell r="O30">
            <v>44.904635706805813</v>
          </cell>
          <cell r="S30">
            <v>53.142857142857146</v>
          </cell>
          <cell r="T30">
            <v>4</v>
          </cell>
          <cell r="U30">
            <v>70</v>
          </cell>
        </row>
        <row r="31">
          <cell r="M31">
            <v>80.875</v>
          </cell>
          <cell r="N31">
            <v>12.299099850918243</v>
          </cell>
          <cell r="O31">
            <v>15.207542319527967</v>
          </cell>
          <cell r="S31">
            <v>80.875</v>
          </cell>
          <cell r="T31">
            <v>59</v>
          </cell>
          <cell r="U31">
            <v>93</v>
          </cell>
        </row>
        <row r="32">
          <cell r="M32">
            <v>48.75</v>
          </cell>
          <cell r="N32">
            <v>21.042474053345398</v>
          </cell>
          <cell r="O32">
            <v>43.164049340195689</v>
          </cell>
          <cell r="S32">
            <v>48.75</v>
          </cell>
          <cell r="T32">
            <v>14</v>
          </cell>
          <cell r="U32">
            <v>83</v>
          </cell>
        </row>
        <row r="33">
          <cell r="M33">
            <v>51.125</v>
          </cell>
          <cell r="N33">
            <v>20.559582402651774</v>
          </cell>
          <cell r="O33">
            <v>40.214342107876334</v>
          </cell>
          <cell r="S33">
            <v>51.125</v>
          </cell>
          <cell r="T33">
            <v>16</v>
          </cell>
          <cell r="U33">
            <v>75</v>
          </cell>
        </row>
        <row r="34">
          <cell r="M34">
            <v>52.5</v>
          </cell>
          <cell r="N34">
            <v>20.43106877842105</v>
          </cell>
          <cell r="O34">
            <v>38.916321482706763</v>
          </cell>
          <cell r="S34">
            <v>58.571428571428569</v>
          </cell>
          <cell r="T34">
            <v>10</v>
          </cell>
          <cell r="U34">
            <v>76</v>
          </cell>
        </row>
      </sheetData>
      <sheetData sheetId="4">
        <row r="5">
          <cell r="M5">
            <v>50.875</v>
          </cell>
          <cell r="N5">
            <v>18.909087006742855</v>
          </cell>
          <cell r="O5">
            <v>37.167738588192343</v>
          </cell>
          <cell r="S5">
            <v>55.857142857142854</v>
          </cell>
          <cell r="T5">
            <v>16</v>
          </cell>
          <cell r="U5">
            <v>70</v>
          </cell>
        </row>
        <row r="6">
          <cell r="M6">
            <v>66.625</v>
          </cell>
          <cell r="N6">
            <v>10.875102626773558</v>
          </cell>
          <cell r="O6">
            <v>16.322855724988454</v>
          </cell>
          <cell r="S6">
            <v>66.625</v>
          </cell>
          <cell r="T6">
            <v>53</v>
          </cell>
          <cell r="U6">
            <v>80</v>
          </cell>
        </row>
        <row r="7">
          <cell r="M7">
            <v>65.5</v>
          </cell>
          <cell r="N7">
            <v>5.707138387268051</v>
          </cell>
          <cell r="O7">
            <v>8.7131883775084749</v>
          </cell>
          <cell r="S7">
            <v>65.5</v>
          </cell>
          <cell r="T7">
            <v>56</v>
          </cell>
          <cell r="U7">
            <v>72</v>
          </cell>
        </row>
        <row r="8">
          <cell r="M8">
            <v>54.125</v>
          </cell>
          <cell r="N8">
            <v>11.281305648853644</v>
          </cell>
          <cell r="O8">
            <v>20.843058935526361</v>
          </cell>
          <cell r="S8">
            <v>54.125</v>
          </cell>
          <cell r="T8">
            <v>36</v>
          </cell>
          <cell r="U8">
            <v>73</v>
          </cell>
        </row>
        <row r="9">
          <cell r="M9">
            <v>75.25</v>
          </cell>
          <cell r="N9">
            <v>9.0514402958077032</v>
          </cell>
          <cell r="O9">
            <v>12.028492087452097</v>
          </cell>
          <cell r="S9">
            <v>77.571428571428569</v>
          </cell>
          <cell r="T9">
            <v>59</v>
          </cell>
          <cell r="U9">
            <v>88</v>
          </cell>
        </row>
        <row r="10">
          <cell r="M10">
            <v>61.375</v>
          </cell>
          <cell r="N10">
            <v>9.9274151433578837</v>
          </cell>
          <cell r="O10">
            <v>16.175014490196144</v>
          </cell>
          <cell r="S10">
            <v>61.375</v>
          </cell>
          <cell r="T10">
            <v>46</v>
          </cell>
          <cell r="U10">
            <v>76</v>
          </cell>
        </row>
        <row r="11">
          <cell r="M11">
            <v>53.25</v>
          </cell>
          <cell r="N11">
            <v>16.824726701240309</v>
          </cell>
          <cell r="O11">
            <v>31.595730894347994</v>
          </cell>
          <cell r="S11">
            <v>53.25</v>
          </cell>
          <cell r="T11">
            <v>24</v>
          </cell>
          <cell r="U11">
            <v>76</v>
          </cell>
        </row>
        <row r="12">
          <cell r="M12">
            <v>49.125</v>
          </cell>
          <cell r="N12">
            <v>18.271269406209459</v>
          </cell>
          <cell r="O12">
            <v>37.193423727652842</v>
          </cell>
          <cell r="S12">
            <v>44.428571428571431</v>
          </cell>
          <cell r="T12">
            <v>26</v>
          </cell>
          <cell r="U12">
            <v>82</v>
          </cell>
        </row>
        <row r="13">
          <cell r="M13">
            <v>51.75</v>
          </cell>
          <cell r="N13">
            <v>23.468824305570024</v>
          </cell>
          <cell r="O13">
            <v>45.350385131536278</v>
          </cell>
          <cell r="S13">
            <v>59.142857142857146</v>
          </cell>
          <cell r="T13">
            <v>0</v>
          </cell>
          <cell r="U13">
            <v>77</v>
          </cell>
        </row>
        <row r="14">
          <cell r="M14">
            <v>61.25</v>
          </cell>
          <cell r="N14">
            <v>12.314335432448523</v>
          </cell>
          <cell r="O14">
            <v>20.105037440732282</v>
          </cell>
          <cell r="S14">
            <v>57.428571428571431</v>
          </cell>
          <cell r="T14">
            <v>51</v>
          </cell>
          <cell r="U14">
            <v>88</v>
          </cell>
        </row>
        <row r="15">
          <cell r="M15">
            <v>61.625</v>
          </cell>
          <cell r="N15">
            <v>19.175412083484115</v>
          </cell>
          <cell r="O15">
            <v>31.116287356566513</v>
          </cell>
          <cell r="S15">
            <v>56.142857142857146</v>
          </cell>
          <cell r="T15">
            <v>36</v>
          </cell>
          <cell r="U15">
            <v>100</v>
          </cell>
        </row>
        <row r="16">
          <cell r="M16">
            <v>59.875</v>
          </cell>
          <cell r="N16">
            <v>9.2495173619260491</v>
          </cell>
          <cell r="O16">
            <v>15.448045698415115</v>
          </cell>
          <cell r="S16">
            <v>59.875</v>
          </cell>
          <cell r="T16">
            <v>47</v>
          </cell>
          <cell r="U16">
            <v>74</v>
          </cell>
        </row>
        <row r="17">
          <cell r="M17">
            <v>70.875</v>
          </cell>
          <cell r="N17">
            <v>14.855855026602427</v>
          </cell>
          <cell r="O17">
            <v>20.960642012842932</v>
          </cell>
          <cell r="S17">
            <v>66.714285714285708</v>
          </cell>
          <cell r="T17">
            <v>50</v>
          </cell>
          <cell r="U17">
            <v>100</v>
          </cell>
        </row>
        <row r="18">
          <cell r="M18">
            <v>66.375</v>
          </cell>
          <cell r="N18">
            <v>18.165410616254807</v>
          </cell>
          <cell r="O18">
            <v>27.367850269310445</v>
          </cell>
          <cell r="S18">
            <v>66.375</v>
          </cell>
          <cell r="T18">
            <v>37</v>
          </cell>
          <cell r="U18">
            <v>90</v>
          </cell>
        </row>
        <row r="19">
          <cell r="M19">
            <v>60.875</v>
          </cell>
          <cell r="N19">
            <v>18.122105680237997</v>
          </cell>
          <cell r="O19">
            <v>29.769372780678431</v>
          </cell>
          <cell r="S19">
            <v>55.285714285714285</v>
          </cell>
          <cell r="T19">
            <v>47</v>
          </cell>
          <cell r="U19">
            <v>100</v>
          </cell>
        </row>
        <row r="20">
          <cell r="M20">
            <v>74.125</v>
          </cell>
          <cell r="N20">
            <v>14.817340227873942</v>
          </cell>
          <cell r="O20">
            <v>19.989666411971591</v>
          </cell>
          <cell r="S20">
            <v>74.125</v>
          </cell>
          <cell r="T20">
            <v>55</v>
          </cell>
          <cell r="U20">
            <v>92</v>
          </cell>
        </row>
      </sheetData>
      <sheetData sheetId="5">
        <row r="5">
          <cell r="L5">
            <v>80.166666666666671</v>
          </cell>
          <cell r="M5">
            <v>15.47147913635497</v>
          </cell>
          <cell r="N5">
            <v>19.299142373831561</v>
          </cell>
          <cell r="R5">
            <v>86</v>
          </cell>
          <cell r="S5">
            <v>51</v>
          </cell>
          <cell r="T5">
            <v>92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4"/>
  <sheetViews>
    <sheetView zoomScale="85" zoomScaleNormal="85" workbookViewId="0">
      <selection activeCell="L9" sqref="L9"/>
    </sheetView>
  </sheetViews>
  <sheetFormatPr defaultRowHeight="14.4" x14ac:dyDescent="0.3"/>
  <cols>
    <col min="1" max="1" width="20.5546875" style="1" customWidth="1"/>
    <col min="2" max="2" width="56.33203125" customWidth="1"/>
    <col min="3" max="3" width="18.33203125" style="1" customWidth="1"/>
    <col min="4" max="4" width="22" style="1" hidden="1" customWidth="1"/>
    <col min="5" max="5" width="17.6640625" style="1" hidden="1" customWidth="1"/>
    <col min="6" max="6" width="17.44140625" style="1" hidden="1" customWidth="1"/>
    <col min="7" max="7" width="14.21875" style="1" hidden="1" customWidth="1"/>
    <col min="8" max="8" width="18.5546875" style="1" customWidth="1"/>
    <col min="9" max="9" width="12.6640625" customWidth="1"/>
    <col min="10" max="10" width="13.21875" style="1" customWidth="1"/>
    <col min="11" max="11" width="7.88671875" style="1" customWidth="1"/>
    <col min="12" max="12" width="29.44140625" style="1" customWidth="1"/>
    <col min="13" max="13" width="6.6640625" hidden="1" customWidth="1"/>
    <col min="14" max="14" width="7.5546875" hidden="1" customWidth="1"/>
    <col min="15" max="15" width="7.21875" hidden="1" customWidth="1"/>
    <col min="16" max="16" width="7.33203125" customWidth="1"/>
    <col min="17" max="18" width="5.33203125" hidden="1" customWidth="1"/>
  </cols>
  <sheetData>
    <row r="1" spans="1:19" ht="112.8" customHeight="1" thickBot="1" x14ac:dyDescent="0.35">
      <c r="A1" s="3" t="s">
        <v>13</v>
      </c>
      <c r="B1" s="16" t="s">
        <v>3</v>
      </c>
      <c r="C1" s="34" t="s">
        <v>1</v>
      </c>
      <c r="D1" s="4" t="s">
        <v>19</v>
      </c>
      <c r="E1" s="4" t="s">
        <v>12</v>
      </c>
      <c r="F1" s="4" t="s">
        <v>15</v>
      </c>
      <c r="G1" s="29" t="s">
        <v>14</v>
      </c>
      <c r="H1" s="3" t="s">
        <v>60</v>
      </c>
      <c r="I1" s="4" t="s">
        <v>16</v>
      </c>
      <c r="J1" s="29" t="s">
        <v>4</v>
      </c>
      <c r="K1" s="4" t="s">
        <v>1177</v>
      </c>
      <c r="L1" s="35" t="s">
        <v>4</v>
      </c>
      <c r="M1" s="24" t="s">
        <v>1171</v>
      </c>
      <c r="N1" s="24" t="s">
        <v>1172</v>
      </c>
      <c r="O1" s="24" t="s">
        <v>1173</v>
      </c>
      <c r="P1" s="24" t="s">
        <v>1174</v>
      </c>
      <c r="Q1" s="24" t="s">
        <v>1175</v>
      </c>
      <c r="R1" s="36" t="s">
        <v>1176</v>
      </c>
    </row>
    <row r="2" spans="1:19" ht="31.2" x14ac:dyDescent="0.3">
      <c r="A2" s="2" t="s">
        <v>35</v>
      </c>
      <c r="B2" s="2" t="s">
        <v>36</v>
      </c>
      <c r="C2" s="2" t="s">
        <v>6</v>
      </c>
      <c r="D2" s="2" t="s">
        <v>37</v>
      </c>
      <c r="E2" s="2" t="s">
        <v>28</v>
      </c>
      <c r="F2" s="2"/>
      <c r="G2" s="2" t="s">
        <v>27</v>
      </c>
      <c r="H2" s="2" t="s">
        <v>61</v>
      </c>
      <c r="I2" s="2" t="s">
        <v>0</v>
      </c>
      <c r="J2" s="2" t="s">
        <v>17</v>
      </c>
      <c r="K2" s="2">
        <v>1</v>
      </c>
      <c r="L2" s="30" t="s">
        <v>1224</v>
      </c>
      <c r="M2" s="20">
        <f>'[1]Бак-нир'!L5</f>
        <v>87.857142857142861</v>
      </c>
      <c r="N2" s="20">
        <f>'[1]Бак-нир'!M5</f>
        <v>2.410295378065479</v>
      </c>
      <c r="O2" s="20">
        <f>'[1]Бак-нир'!N5</f>
        <v>2.7434256335704639</v>
      </c>
      <c r="P2" s="20">
        <f>'[1]Бак-нир'!R5</f>
        <v>87.857142857142861</v>
      </c>
      <c r="Q2" s="26">
        <f>'[1]Бак-нир'!S5</f>
        <v>85</v>
      </c>
      <c r="R2" s="26">
        <f>'[1]Бак-нир'!T5</f>
        <v>92</v>
      </c>
      <c r="S2" s="43" t="s">
        <v>1184</v>
      </c>
    </row>
    <row r="3" spans="1:19" ht="31.2" x14ac:dyDescent="0.3">
      <c r="A3" s="37" t="s">
        <v>42</v>
      </c>
      <c r="B3" s="37" t="s">
        <v>43</v>
      </c>
      <c r="C3" s="37" t="s">
        <v>7</v>
      </c>
      <c r="D3" s="2" t="s">
        <v>44</v>
      </c>
      <c r="E3" s="2" t="s">
        <v>45</v>
      </c>
      <c r="F3" s="2" t="s">
        <v>28</v>
      </c>
      <c r="G3" s="2" t="s">
        <v>27</v>
      </c>
      <c r="H3" s="37" t="s">
        <v>61</v>
      </c>
      <c r="I3" s="37" t="s">
        <v>0</v>
      </c>
      <c r="J3" s="37" t="s">
        <v>17</v>
      </c>
      <c r="K3" s="38"/>
      <c r="L3" s="38"/>
      <c r="M3" s="20">
        <f>'[1]Бак-нир'!L6</f>
        <v>61.857142857142854</v>
      </c>
      <c r="N3" s="20">
        <f>'[1]Бак-нир'!M6</f>
        <v>11.739230119966281</v>
      </c>
      <c r="O3" s="20">
        <f>'[1]Бак-нир'!N6</f>
        <v>18.977970170846184</v>
      </c>
      <c r="P3" s="39">
        <f>'[1]Бак-нир'!R6</f>
        <v>61.857142857142854</v>
      </c>
      <c r="Q3" s="26">
        <f>'[1]Бак-нир'!S6</f>
        <v>49</v>
      </c>
      <c r="R3" s="26">
        <f>'[1]Бак-нир'!T6</f>
        <v>80</v>
      </c>
    </row>
    <row r="4" spans="1:19" ht="46.8" x14ac:dyDescent="0.3">
      <c r="A4" s="2" t="s">
        <v>1004</v>
      </c>
      <c r="B4" s="2" t="s">
        <v>1005</v>
      </c>
      <c r="C4" s="2" t="s">
        <v>6</v>
      </c>
      <c r="D4" s="5" t="s">
        <v>21</v>
      </c>
      <c r="E4" s="2" t="s">
        <v>22</v>
      </c>
      <c r="F4" s="2"/>
      <c r="G4" s="2" t="s">
        <v>23</v>
      </c>
      <c r="H4" s="2" t="s">
        <v>61</v>
      </c>
      <c r="I4" s="2" t="s">
        <v>2</v>
      </c>
      <c r="J4" s="2" t="s">
        <v>17</v>
      </c>
      <c r="K4" s="30">
        <v>3</v>
      </c>
      <c r="L4" s="30" t="s">
        <v>1181</v>
      </c>
      <c r="M4" s="21">
        <f>'[1]Бак-проект'!L5</f>
        <v>78.714285714285708</v>
      </c>
      <c r="N4" s="21">
        <f>'[1]Бак-проект'!M5</f>
        <v>11.484979839109952</v>
      </c>
      <c r="O4" s="21">
        <f>'[1]Бак-проект'!N5</f>
        <v>14.590718488887417</v>
      </c>
      <c r="P4" s="21">
        <f>'[1]Бак-проект'!R5</f>
        <v>82.333333333333329</v>
      </c>
      <c r="Q4" s="25">
        <f>'[1]Бак-проект'!S5</f>
        <v>57</v>
      </c>
      <c r="R4" s="25">
        <f>'[1]Бак-проект'!T5</f>
        <v>90</v>
      </c>
    </row>
    <row r="5" spans="1:19" ht="31.2" x14ac:dyDescent="0.3">
      <c r="A5" s="2" t="s">
        <v>18</v>
      </c>
      <c r="B5" s="2" t="s">
        <v>20</v>
      </c>
      <c r="C5" s="2" t="s">
        <v>6</v>
      </c>
      <c r="D5" s="5" t="s">
        <v>21</v>
      </c>
      <c r="E5" s="5" t="s">
        <v>22</v>
      </c>
      <c r="F5" s="5"/>
      <c r="G5" s="5" t="s">
        <v>23</v>
      </c>
      <c r="H5" s="2" t="s">
        <v>61</v>
      </c>
      <c r="I5" s="2" t="s">
        <v>2</v>
      </c>
      <c r="J5" s="2" t="s">
        <v>17</v>
      </c>
      <c r="K5" s="30"/>
      <c r="L5" s="30"/>
      <c r="M5" s="20">
        <f>'[1]Бак-проект'!L6</f>
        <v>76.714285714285708</v>
      </c>
      <c r="N5" s="20">
        <f>'[1]Бак-проект'!M6</f>
        <v>12.671678206592398</v>
      </c>
      <c r="O5" s="20">
        <f>'[1]Бак-проект'!N6</f>
        <v>16.518016284198659</v>
      </c>
      <c r="P5" s="20">
        <f>'[1]Бак-проект'!R6</f>
        <v>76.714285714285708</v>
      </c>
      <c r="Q5" s="26">
        <f>'[1]Бак-проект'!S6</f>
        <v>57</v>
      </c>
      <c r="R5" s="26">
        <f>'[1]Бак-проект'!T6</f>
        <v>98</v>
      </c>
    </row>
    <row r="6" spans="1:19" ht="46.8" x14ac:dyDescent="0.3">
      <c r="A6" s="2" t="s">
        <v>24</v>
      </c>
      <c r="B6" s="2" t="s">
        <v>25</v>
      </c>
      <c r="C6" s="2" t="s">
        <v>5</v>
      </c>
      <c r="D6" s="2" t="s">
        <v>26</v>
      </c>
      <c r="E6" s="2" t="s">
        <v>28</v>
      </c>
      <c r="F6" s="2"/>
      <c r="G6" s="2" t="s">
        <v>27</v>
      </c>
      <c r="H6" s="2" t="s">
        <v>61</v>
      </c>
      <c r="I6" s="2" t="s">
        <v>2</v>
      </c>
      <c r="J6" s="2" t="s">
        <v>17</v>
      </c>
      <c r="K6" s="30"/>
      <c r="L6" s="30"/>
      <c r="M6" s="20">
        <f>'[1]Бак-проект'!L7</f>
        <v>78.142857142857139</v>
      </c>
      <c r="N6" s="20">
        <f>'[1]Бак-проект'!M7</f>
        <v>8.5718253876400698</v>
      </c>
      <c r="O6" s="20">
        <f>'[1]Бак-проект'!N7</f>
        <v>10.969429198076872</v>
      </c>
      <c r="P6" s="20">
        <f>'[1]Бак-проект'!R7</f>
        <v>75.5</v>
      </c>
      <c r="Q6" s="26">
        <f>'[1]Бак-проект'!S7</f>
        <v>68</v>
      </c>
      <c r="R6" s="26">
        <f>'[1]Бак-проект'!T7</f>
        <v>94</v>
      </c>
    </row>
    <row r="7" spans="1:19" ht="46.8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28</v>
      </c>
      <c r="F7" s="2" t="s">
        <v>28</v>
      </c>
      <c r="G7" s="2" t="s">
        <v>27</v>
      </c>
      <c r="H7" s="2" t="s">
        <v>61</v>
      </c>
      <c r="I7" s="2" t="s">
        <v>2</v>
      </c>
      <c r="J7" s="2" t="s">
        <v>17</v>
      </c>
      <c r="K7" s="30"/>
      <c r="L7" s="30"/>
      <c r="M7" s="20">
        <f>'[1]Бак-проект'!L8</f>
        <v>54.714285714285715</v>
      </c>
      <c r="N7" s="20">
        <f>'[1]Бак-проект'!M8</f>
        <v>15.456544306692944</v>
      </c>
      <c r="O7" s="20">
        <f>'[1]Бак-проект'!N8</f>
        <v>28.249558785078488</v>
      </c>
      <c r="P7" s="20">
        <f>'[1]Бак-проект'!R8</f>
        <v>54.714285714285715</v>
      </c>
      <c r="Q7" s="26">
        <f>'[1]Бак-проект'!S8</f>
        <v>28</v>
      </c>
      <c r="R7" s="26">
        <f>'[1]Бак-проект'!T8</f>
        <v>70</v>
      </c>
    </row>
    <row r="8" spans="1:19" ht="31.2" x14ac:dyDescent="0.3">
      <c r="A8" s="2" t="s">
        <v>902</v>
      </c>
      <c r="B8" s="2" t="s">
        <v>903</v>
      </c>
      <c r="C8" s="2" t="s">
        <v>156</v>
      </c>
      <c r="D8" s="2" t="s">
        <v>899</v>
      </c>
      <c r="E8" s="2" t="s">
        <v>28</v>
      </c>
      <c r="F8" s="2" t="s">
        <v>28</v>
      </c>
      <c r="G8" s="2" t="s">
        <v>27</v>
      </c>
      <c r="H8" s="2" t="s">
        <v>61</v>
      </c>
      <c r="I8" s="2" t="s">
        <v>2</v>
      </c>
      <c r="J8" s="2" t="s">
        <v>17</v>
      </c>
      <c r="K8" s="30"/>
      <c r="L8" s="30"/>
      <c r="M8" s="20">
        <f>'[1]Бак-проект'!L9</f>
        <v>64.142857142857139</v>
      </c>
      <c r="N8" s="20">
        <f>'[1]Бак-проект'!M9</f>
        <v>10.139503134252859</v>
      </c>
      <c r="O8" s="20">
        <f>'[1]Бак-проект'!N9</f>
        <v>15.807688628011141</v>
      </c>
      <c r="P8" s="20">
        <f>'[1]Бак-проект'!R9</f>
        <v>64.142857142857139</v>
      </c>
      <c r="Q8" s="26">
        <f>'[1]Бак-проект'!S9</f>
        <v>48</v>
      </c>
      <c r="R8" s="26">
        <f>'[1]Бак-проект'!T9</f>
        <v>78</v>
      </c>
    </row>
    <row r="9" spans="1:19" ht="46.8" x14ac:dyDescent="0.3">
      <c r="A9" s="2" t="s">
        <v>29</v>
      </c>
      <c r="B9" s="2" t="s">
        <v>30</v>
      </c>
      <c r="C9" s="2" t="s">
        <v>6</v>
      </c>
      <c r="D9" s="2" t="s">
        <v>31</v>
      </c>
      <c r="E9" s="2" t="s">
        <v>28</v>
      </c>
      <c r="F9" s="2" t="s">
        <v>28</v>
      </c>
      <c r="G9" s="2" t="s">
        <v>27</v>
      </c>
      <c r="H9" s="2" t="s">
        <v>61</v>
      </c>
      <c r="I9" s="2" t="s">
        <v>2</v>
      </c>
      <c r="J9" s="2" t="s">
        <v>17</v>
      </c>
      <c r="K9" s="30"/>
      <c r="L9" s="30"/>
      <c r="M9" s="20">
        <f>'[1]Бак-проект'!L10</f>
        <v>81.571428571428569</v>
      </c>
      <c r="N9" s="20">
        <f>'[1]Бак-проект'!M10</f>
        <v>12.933897876731274</v>
      </c>
      <c r="O9" s="20">
        <f>'[1]Бак-проект'!N10</f>
        <v>15.85591683662328</v>
      </c>
      <c r="P9" s="20">
        <f>'[1]Бак-проект'!R10</f>
        <v>81.571428571428569</v>
      </c>
      <c r="Q9" s="26">
        <f>'[1]Бак-проект'!S10</f>
        <v>62</v>
      </c>
      <c r="R9" s="26">
        <f>'[1]Бак-проект'!T10</f>
        <v>98</v>
      </c>
    </row>
    <row r="10" spans="1:19" ht="62.4" x14ac:dyDescent="0.3">
      <c r="A10" s="2" t="s">
        <v>34</v>
      </c>
      <c r="B10" s="2" t="s">
        <v>32</v>
      </c>
      <c r="C10" s="2" t="s">
        <v>5</v>
      </c>
      <c r="D10" s="2" t="s">
        <v>33</v>
      </c>
      <c r="E10" s="2" t="s">
        <v>11</v>
      </c>
      <c r="F10" s="2"/>
      <c r="G10" s="2"/>
      <c r="H10" s="2" t="s">
        <v>61</v>
      </c>
      <c r="I10" s="2" t="s">
        <v>2</v>
      </c>
      <c r="J10" s="2" t="s">
        <v>17</v>
      </c>
      <c r="K10" s="30">
        <v>1</v>
      </c>
      <c r="L10" s="30" t="s">
        <v>1181</v>
      </c>
      <c r="M10" s="20">
        <f>'[1]Бак-проект'!L11</f>
        <v>84.857142857142861</v>
      </c>
      <c r="N10" s="20">
        <f>'[1]Бак-проект'!M11</f>
        <v>9.5817286441186678</v>
      </c>
      <c r="O10" s="20">
        <f>'[1]Бак-проект'!N11</f>
        <v>11.291599412261055</v>
      </c>
      <c r="P10" s="20">
        <f>'[1]Бак-проект'!R11</f>
        <v>88</v>
      </c>
      <c r="Q10" s="26">
        <f>'[1]Бак-проект'!S11</f>
        <v>66</v>
      </c>
      <c r="R10" s="26">
        <f>'[1]Бак-проект'!T11</f>
        <v>96</v>
      </c>
    </row>
    <row r="11" spans="1:19" ht="46.8" x14ac:dyDescent="0.3">
      <c r="A11" s="2" t="s">
        <v>1159</v>
      </c>
      <c r="B11" s="2" t="s">
        <v>1160</v>
      </c>
      <c r="C11" s="2" t="s">
        <v>5</v>
      </c>
      <c r="D11" s="2" t="s">
        <v>10</v>
      </c>
      <c r="E11" s="2" t="s">
        <v>11</v>
      </c>
      <c r="F11" s="2"/>
      <c r="G11" s="2"/>
      <c r="H11" s="2" t="s">
        <v>61</v>
      </c>
      <c r="I11" s="2" t="s">
        <v>2</v>
      </c>
      <c r="J11" s="2" t="s">
        <v>17</v>
      </c>
      <c r="K11" s="30">
        <v>2</v>
      </c>
      <c r="L11" s="30" t="s">
        <v>1181</v>
      </c>
      <c r="M11" s="20">
        <f>'[1]Бак-проект'!L12</f>
        <v>85.571428571428569</v>
      </c>
      <c r="N11" s="20">
        <f>'[1]Бак-проект'!M12</f>
        <v>11.163290178932334</v>
      </c>
      <c r="O11" s="20">
        <f>'[1]Бак-проект'!N12</f>
        <v>13.045581177383362</v>
      </c>
      <c r="P11" s="20">
        <f>'[1]Бак-проект'!R12</f>
        <v>85.571428571428569</v>
      </c>
      <c r="Q11" s="26">
        <f>'[1]Бак-проект'!S12</f>
        <v>69</v>
      </c>
      <c r="R11" s="26">
        <f>'[1]Бак-проект'!T12</f>
        <v>98</v>
      </c>
    </row>
    <row r="12" spans="1:19" ht="62.4" x14ac:dyDescent="0.3">
      <c r="A12" s="2" t="s">
        <v>897</v>
      </c>
      <c r="B12" s="2" t="s">
        <v>898</v>
      </c>
      <c r="C12" s="2" t="s">
        <v>156</v>
      </c>
      <c r="D12" s="2" t="s">
        <v>899</v>
      </c>
      <c r="E12" s="2" t="s">
        <v>28</v>
      </c>
      <c r="F12" s="2" t="s">
        <v>28</v>
      </c>
      <c r="G12" s="2" t="s">
        <v>27</v>
      </c>
      <c r="H12" s="2" t="s">
        <v>61</v>
      </c>
      <c r="I12" s="2" t="s">
        <v>2</v>
      </c>
      <c r="J12" s="2" t="s">
        <v>17</v>
      </c>
      <c r="K12" s="30"/>
      <c r="L12" s="30"/>
      <c r="M12" s="20">
        <f>'[1]Бак-проект'!L13</f>
        <v>66</v>
      </c>
      <c r="N12" s="20">
        <f>'[1]Бак-проект'!M13</f>
        <v>20.48576741707927</v>
      </c>
      <c r="O12" s="20">
        <f>'[1]Бак-проект'!N13</f>
        <v>31.039041541029196</v>
      </c>
      <c r="P12" s="20">
        <f>'[1]Бак-проект'!R13</f>
        <v>73.333333333333329</v>
      </c>
      <c r="Q12" s="26">
        <f>'[1]Бак-проект'!S13</f>
        <v>22</v>
      </c>
      <c r="R12" s="26">
        <f>'[1]Бак-проект'!T13</f>
        <v>80</v>
      </c>
    </row>
    <row r="13" spans="1:19" ht="31.2" x14ac:dyDescent="0.3">
      <c r="A13" s="2" t="s">
        <v>925</v>
      </c>
      <c r="B13" s="2" t="s">
        <v>926</v>
      </c>
      <c r="C13" s="2" t="s">
        <v>565</v>
      </c>
      <c r="D13" s="2" t="s">
        <v>927</v>
      </c>
      <c r="E13" s="2" t="s">
        <v>49</v>
      </c>
      <c r="F13" s="2"/>
      <c r="G13" s="2"/>
      <c r="H13" s="2" t="s">
        <v>61</v>
      </c>
      <c r="I13" s="2" t="s">
        <v>2</v>
      </c>
      <c r="J13" s="2" t="s">
        <v>17</v>
      </c>
      <c r="K13" s="30"/>
      <c r="L13" s="30"/>
      <c r="M13" s="20">
        <f>'[1]Бак-проект'!L14</f>
        <v>60</v>
      </c>
      <c r="N13" s="20">
        <f>'[1]Бак-проект'!M14</f>
        <v>7.9791394690572153</v>
      </c>
      <c r="O13" s="20">
        <f>'[1]Бак-проект'!N14</f>
        <v>13.298565781762026</v>
      </c>
      <c r="P13" s="20">
        <f>'[1]Бак-проект'!R14</f>
        <v>60</v>
      </c>
      <c r="Q13" s="26">
        <f>'[1]Бак-проект'!S14</f>
        <v>48</v>
      </c>
      <c r="R13" s="26">
        <f>'[1]Бак-проект'!T14</f>
        <v>72</v>
      </c>
    </row>
    <row r="14" spans="1:19" ht="46.8" x14ac:dyDescent="0.3">
      <c r="A14" s="2" t="s">
        <v>38</v>
      </c>
      <c r="B14" s="2" t="s">
        <v>39</v>
      </c>
      <c r="C14" s="2" t="s">
        <v>6</v>
      </c>
      <c r="D14" s="2" t="s">
        <v>37</v>
      </c>
      <c r="E14" s="2" t="s">
        <v>28</v>
      </c>
      <c r="F14" s="2"/>
      <c r="G14" s="2" t="s">
        <v>27</v>
      </c>
      <c r="H14" s="2" t="s">
        <v>61</v>
      </c>
      <c r="I14" s="2" t="s">
        <v>2</v>
      </c>
      <c r="J14" s="2" t="s">
        <v>17</v>
      </c>
      <c r="K14" s="30"/>
      <c r="L14" s="30"/>
      <c r="M14" s="20">
        <f>'[1]Бак-проект'!L15</f>
        <v>81.285714285714292</v>
      </c>
      <c r="N14" s="20">
        <f>'[1]Бак-проект'!M15</f>
        <v>16.799943310561957</v>
      </c>
      <c r="O14" s="20">
        <f>'[1]Бак-проект'!N15</f>
        <v>20.667768571868837</v>
      </c>
      <c r="P14" s="20">
        <f>'[1]Бак-проект'!R15</f>
        <v>81.285714285714292</v>
      </c>
      <c r="Q14" s="26">
        <f>'[1]Бак-проект'!S15</f>
        <v>57</v>
      </c>
      <c r="R14" s="26">
        <f>'[1]Бак-проект'!T15</f>
        <v>98</v>
      </c>
    </row>
    <row r="15" spans="1:19" ht="46.8" x14ac:dyDescent="0.3">
      <c r="A15" s="2" t="s">
        <v>40</v>
      </c>
      <c r="B15" s="2" t="s">
        <v>41</v>
      </c>
      <c r="C15" s="2" t="s">
        <v>6</v>
      </c>
      <c r="D15" s="2" t="s">
        <v>31</v>
      </c>
      <c r="E15" s="2" t="s">
        <v>28</v>
      </c>
      <c r="F15" s="2" t="s">
        <v>28</v>
      </c>
      <c r="G15" s="2" t="s">
        <v>27</v>
      </c>
      <c r="H15" s="2" t="s">
        <v>61</v>
      </c>
      <c r="I15" s="2" t="s">
        <v>2</v>
      </c>
      <c r="J15" s="2" t="s">
        <v>17</v>
      </c>
      <c r="K15" s="30"/>
      <c r="L15" s="30"/>
      <c r="M15" s="20">
        <f>'[1]Бак-проект'!L16</f>
        <v>77.714285714285708</v>
      </c>
      <c r="N15" s="20">
        <f>'[1]Бак-проект'!M16</f>
        <v>17.094972806006314</v>
      </c>
      <c r="O15" s="20">
        <f>'[1]Бак-проект'!N16</f>
        <v>21.997207654787541</v>
      </c>
      <c r="P15" s="20">
        <f>'[1]Бак-проект'!R16</f>
        <v>77.714285714285708</v>
      </c>
      <c r="Q15" s="26">
        <f>'[1]Бак-проект'!S16</f>
        <v>48</v>
      </c>
      <c r="R15" s="26">
        <f>'[1]Бак-проект'!T16</f>
        <v>98</v>
      </c>
    </row>
    <row r="16" spans="1:19" ht="46.8" x14ac:dyDescent="0.3">
      <c r="A16" s="2" t="s">
        <v>8</v>
      </c>
      <c r="B16" s="2" t="s">
        <v>9</v>
      </c>
      <c r="C16" s="2" t="s">
        <v>5</v>
      </c>
      <c r="D16" s="2" t="s">
        <v>10</v>
      </c>
      <c r="E16" s="2" t="s">
        <v>11</v>
      </c>
      <c r="F16" s="2"/>
      <c r="G16" s="2"/>
      <c r="H16" s="2" t="s">
        <v>61</v>
      </c>
      <c r="I16" s="2" t="s">
        <v>2</v>
      </c>
      <c r="J16" s="2" t="s">
        <v>17</v>
      </c>
      <c r="K16" s="30"/>
      <c r="L16" s="30"/>
      <c r="M16" s="20">
        <f>'[1]Бак-проект'!L17</f>
        <v>76.714285714285708</v>
      </c>
      <c r="N16" s="20">
        <f>'[1]Бак-проект'!M17</f>
        <v>11.441361890297941</v>
      </c>
      <c r="O16" s="20">
        <f>'[1]Бак-проект'!N17</f>
        <v>14.914251998526181</v>
      </c>
      <c r="P16" s="20">
        <f>'[1]Бак-проект'!R17</f>
        <v>73.166666666666671</v>
      </c>
      <c r="Q16" s="26">
        <f>'[1]Бак-проект'!S17</f>
        <v>62</v>
      </c>
      <c r="R16" s="26">
        <f>'[1]Бак-проект'!T17</f>
        <v>98</v>
      </c>
    </row>
    <row r="17" spans="1:18" ht="31.2" x14ac:dyDescent="0.3">
      <c r="A17" s="37" t="s">
        <v>46</v>
      </c>
      <c r="B17" s="37" t="s">
        <v>47</v>
      </c>
      <c r="C17" s="37" t="s">
        <v>7</v>
      </c>
      <c r="D17" s="2" t="s">
        <v>48</v>
      </c>
      <c r="E17" s="2" t="s">
        <v>49</v>
      </c>
      <c r="F17" s="2"/>
      <c r="G17" s="2"/>
      <c r="H17" s="37" t="s">
        <v>61</v>
      </c>
      <c r="I17" s="37" t="s">
        <v>2</v>
      </c>
      <c r="J17" s="37" t="s">
        <v>17</v>
      </c>
      <c r="K17" s="38"/>
      <c r="L17" s="38"/>
      <c r="M17" s="20">
        <f>'[1]Бак-проект'!L18</f>
        <v>63.857142857142854</v>
      </c>
      <c r="N17" s="20">
        <f>'[1]Бак-проект'!M18</f>
        <v>6.6440091167048489</v>
      </c>
      <c r="O17" s="20">
        <f>'[1]Бак-проект'!N18</f>
        <v>10.404488549649651</v>
      </c>
      <c r="P17" s="39">
        <f>'[1]Бак-проект'!R18</f>
        <v>63.857142857142854</v>
      </c>
      <c r="Q17" s="26">
        <f>'[1]Бак-проект'!S18</f>
        <v>56</v>
      </c>
      <c r="R17" s="26">
        <f>'[1]Бак-проект'!T18</f>
        <v>74</v>
      </c>
    </row>
    <row r="18" spans="1:18" ht="31.2" x14ac:dyDescent="0.3">
      <c r="A18" s="2" t="s">
        <v>50</v>
      </c>
      <c r="B18" s="2" t="s">
        <v>51</v>
      </c>
      <c r="C18" s="2" t="s">
        <v>6</v>
      </c>
      <c r="D18" s="5" t="s">
        <v>52</v>
      </c>
      <c r="E18" s="5" t="s">
        <v>45</v>
      </c>
      <c r="F18" s="5" t="s">
        <v>28</v>
      </c>
      <c r="G18" s="5" t="s">
        <v>27</v>
      </c>
      <c r="H18" s="2" t="s">
        <v>61</v>
      </c>
      <c r="I18" s="2" t="s">
        <v>2</v>
      </c>
      <c r="J18" s="2" t="s">
        <v>17</v>
      </c>
      <c r="K18" s="30"/>
      <c r="L18" s="30"/>
      <c r="M18" s="20">
        <f>'[1]Бак-проект'!L19</f>
        <v>67.857142857142861</v>
      </c>
      <c r="N18" s="20">
        <f>'[1]Бак-проект'!M19</f>
        <v>12.992671927264366</v>
      </c>
      <c r="O18" s="20">
        <f>'[1]Бак-проект'!N19</f>
        <v>19.147095471758014</v>
      </c>
      <c r="P18" s="20">
        <f>'[1]Бак-проект'!R19</f>
        <v>67.857142857142861</v>
      </c>
      <c r="Q18" s="26">
        <f>'[1]Бак-проект'!S19</f>
        <v>46</v>
      </c>
      <c r="R18" s="26">
        <f>'[1]Бак-проект'!T19</f>
        <v>86</v>
      </c>
    </row>
    <row r="19" spans="1:18" ht="46.8" x14ac:dyDescent="0.3">
      <c r="A19" s="2" t="s">
        <v>57</v>
      </c>
      <c r="B19" s="2" t="s">
        <v>58</v>
      </c>
      <c r="C19" s="2" t="s">
        <v>59</v>
      </c>
      <c r="D19" s="2" t="s">
        <v>63</v>
      </c>
      <c r="E19" s="6" t="s">
        <v>45</v>
      </c>
      <c r="F19" s="6" t="s">
        <v>28</v>
      </c>
      <c r="G19" s="6" t="s">
        <v>27</v>
      </c>
      <c r="H19" s="2" t="s">
        <v>62</v>
      </c>
      <c r="I19" s="2" t="s">
        <v>0</v>
      </c>
      <c r="J19" s="2" t="s">
        <v>17</v>
      </c>
      <c r="K19" s="30"/>
      <c r="L19" s="30"/>
      <c r="M19" s="21">
        <f>[1]Маг_нир!L5</f>
        <v>44.333333333333336</v>
      </c>
      <c r="N19" s="21">
        <f>[1]Маг_нир!M5</f>
        <v>19.325285681372652</v>
      </c>
      <c r="O19" s="21">
        <f>[1]Маг_нир!N5</f>
        <v>43.590869957983422</v>
      </c>
      <c r="P19" s="21">
        <f>[1]Маг_нир!R5</f>
        <v>44.333333333333336</v>
      </c>
      <c r="Q19" s="25">
        <f>[1]Маг_нир!S5</f>
        <v>26</v>
      </c>
      <c r="R19" s="25">
        <f>[1]Маг_нир!T5</f>
        <v>78</v>
      </c>
    </row>
    <row r="20" spans="1:18" ht="46.8" x14ac:dyDescent="0.3">
      <c r="A20" s="37" t="s">
        <v>65</v>
      </c>
      <c r="B20" s="37" t="s">
        <v>64</v>
      </c>
      <c r="C20" s="37" t="s">
        <v>7</v>
      </c>
      <c r="D20" s="2" t="s">
        <v>44</v>
      </c>
      <c r="E20" s="6" t="s">
        <v>45</v>
      </c>
      <c r="F20" s="6" t="s">
        <v>28</v>
      </c>
      <c r="G20" s="6" t="s">
        <v>27</v>
      </c>
      <c r="H20" s="37" t="s">
        <v>62</v>
      </c>
      <c r="I20" s="37" t="s">
        <v>0</v>
      </c>
      <c r="J20" s="37" t="s">
        <v>17</v>
      </c>
      <c r="K20" s="38">
        <v>3</v>
      </c>
      <c r="L20" s="38" t="s">
        <v>1178</v>
      </c>
      <c r="M20" s="21">
        <f>[1]Маг_нир!L6</f>
        <v>64.833333333333329</v>
      </c>
      <c r="N20" s="21">
        <f>[1]Маг_нир!M6</f>
        <v>14.2185325074941</v>
      </c>
      <c r="O20" s="21">
        <f>[1]Маг_нир!N6</f>
        <v>21.930898469142569</v>
      </c>
      <c r="P20" s="40">
        <f>[1]Маг_нир!R6</f>
        <v>70.2</v>
      </c>
      <c r="Q20" s="25">
        <f>[1]Маг_нир!S6</f>
        <v>38</v>
      </c>
      <c r="R20" s="25">
        <f>[1]Маг_нир!T6</f>
        <v>79</v>
      </c>
    </row>
    <row r="21" spans="1:18" ht="62.4" x14ac:dyDescent="0.3">
      <c r="A21" s="2" t="s">
        <v>207</v>
      </c>
      <c r="B21" s="2" t="s">
        <v>208</v>
      </c>
      <c r="C21" s="2" t="s">
        <v>84</v>
      </c>
      <c r="D21" s="2" t="s">
        <v>209</v>
      </c>
      <c r="E21" s="2" t="s">
        <v>28</v>
      </c>
      <c r="F21" s="2" t="s">
        <v>28</v>
      </c>
      <c r="G21" s="2" t="s">
        <v>27</v>
      </c>
      <c r="H21" s="2" t="s">
        <v>62</v>
      </c>
      <c r="I21" s="2" t="s">
        <v>0</v>
      </c>
      <c r="J21" s="2" t="s">
        <v>17</v>
      </c>
      <c r="K21" s="30">
        <v>2</v>
      </c>
      <c r="L21" s="30" t="s">
        <v>1178</v>
      </c>
      <c r="M21" s="21">
        <f>[1]Маг_нир!L7</f>
        <v>66.5</v>
      </c>
      <c r="N21" s="21">
        <f>[1]Маг_нир!M7</f>
        <v>18.490538120887667</v>
      </c>
      <c r="O21" s="21">
        <f>[1]Маг_нир!N7</f>
        <v>27.805320482537844</v>
      </c>
      <c r="P21" s="21">
        <f>[1]Маг_нир!R7</f>
        <v>73.400000000000006</v>
      </c>
      <c r="Q21" s="25">
        <f>[1]Маг_нир!S7</f>
        <v>32</v>
      </c>
      <c r="R21" s="25">
        <f>[1]Маг_нир!T7</f>
        <v>88</v>
      </c>
    </row>
    <row r="22" spans="1:18" ht="46.8" x14ac:dyDescent="0.3">
      <c r="A22" s="2" t="s">
        <v>70</v>
      </c>
      <c r="B22" s="2" t="s">
        <v>69</v>
      </c>
      <c r="C22" s="2" t="s">
        <v>6</v>
      </c>
      <c r="D22" s="6" t="s">
        <v>52</v>
      </c>
      <c r="E22" s="6" t="s">
        <v>45</v>
      </c>
      <c r="F22" s="6" t="s">
        <v>28</v>
      </c>
      <c r="G22" s="6" t="s">
        <v>27</v>
      </c>
      <c r="H22" s="2" t="s">
        <v>62</v>
      </c>
      <c r="I22" s="2" t="s">
        <v>0</v>
      </c>
      <c r="J22" s="2" t="s">
        <v>17</v>
      </c>
      <c r="K22" s="30">
        <v>1</v>
      </c>
      <c r="L22" s="30" t="s">
        <v>1178</v>
      </c>
      <c r="M22" s="21">
        <f>[1]Маг_нир!L8</f>
        <v>94</v>
      </c>
      <c r="N22" s="21">
        <f>[1]Маг_нир!M8</f>
        <v>6.0332412515993425</v>
      </c>
      <c r="O22" s="21">
        <f>[1]Маг_нир!N8</f>
        <v>6.4183417570205776</v>
      </c>
      <c r="P22" s="21">
        <f>[1]Маг_нир!R8</f>
        <v>94</v>
      </c>
      <c r="Q22" s="25">
        <f>[1]Маг_нир!S8</f>
        <v>83</v>
      </c>
      <c r="R22" s="25">
        <f>[1]Маг_нир!T8</f>
        <v>100</v>
      </c>
    </row>
    <row r="23" spans="1:18" ht="46.8" x14ac:dyDescent="0.3">
      <c r="A23" s="2" t="s">
        <v>71</v>
      </c>
      <c r="B23" s="2" t="s">
        <v>72</v>
      </c>
      <c r="C23" s="2" t="s">
        <v>74</v>
      </c>
      <c r="D23" s="5" t="s">
        <v>73</v>
      </c>
      <c r="E23" s="5" t="s">
        <v>28</v>
      </c>
      <c r="F23" s="5"/>
      <c r="G23" s="5" t="s">
        <v>27</v>
      </c>
      <c r="H23" s="2" t="s">
        <v>62</v>
      </c>
      <c r="I23" s="2" t="s">
        <v>0</v>
      </c>
      <c r="J23" s="2" t="s">
        <v>17</v>
      </c>
      <c r="K23" s="30"/>
      <c r="L23" s="30"/>
      <c r="M23" s="21">
        <f>[1]Маг_нир!L9</f>
        <v>51.666666666666664</v>
      </c>
      <c r="N23" s="21">
        <f>[1]Маг_нир!M9</f>
        <v>21.068143408156942</v>
      </c>
      <c r="O23" s="21">
        <f>[1]Маг_нир!N9</f>
        <v>40.777051757723115</v>
      </c>
      <c r="P23" s="21">
        <f>[1]Маг_нир!R9</f>
        <v>51.666666666666664</v>
      </c>
      <c r="Q23" s="25">
        <f>[1]Маг_нир!S9</f>
        <v>30</v>
      </c>
      <c r="R23" s="25">
        <f>[1]Маг_нир!T9</f>
        <v>80</v>
      </c>
    </row>
    <row r="24" spans="1:18" ht="31.2" x14ac:dyDescent="0.3">
      <c r="A24" s="37" t="s">
        <v>75</v>
      </c>
      <c r="B24" s="37" t="s">
        <v>76</v>
      </c>
      <c r="C24" s="37" t="s">
        <v>7</v>
      </c>
      <c r="D24" s="2" t="s">
        <v>77</v>
      </c>
      <c r="E24" s="2" t="s">
        <v>28</v>
      </c>
      <c r="F24" s="2"/>
      <c r="G24" s="2" t="s">
        <v>27</v>
      </c>
      <c r="H24" s="37" t="s">
        <v>62</v>
      </c>
      <c r="I24" s="37" t="s">
        <v>0</v>
      </c>
      <c r="J24" s="37" t="s">
        <v>17</v>
      </c>
      <c r="K24" s="38"/>
      <c r="L24" s="38"/>
      <c r="M24" s="21">
        <f>[1]Маг_нир!L10</f>
        <v>64.166666666666671</v>
      </c>
      <c r="N24" s="21">
        <f>[1]Маг_нир!M10</f>
        <v>11.178849076119885</v>
      </c>
      <c r="O24" s="21">
        <f>[1]Маг_нир!N10</f>
        <v>17.421582975771248</v>
      </c>
      <c r="P24" s="40">
        <f>[1]Маг_нир!R10</f>
        <v>64.166666666666671</v>
      </c>
      <c r="Q24" s="25">
        <f>[1]Маг_нир!S10</f>
        <v>50</v>
      </c>
      <c r="R24" s="25">
        <f>[1]Маг_нир!T10</f>
        <v>76</v>
      </c>
    </row>
    <row r="25" spans="1:18" ht="31.2" x14ac:dyDescent="0.3">
      <c r="A25" s="2" t="s">
        <v>78</v>
      </c>
      <c r="B25" s="2" t="s">
        <v>79</v>
      </c>
      <c r="C25" s="2" t="s">
        <v>59</v>
      </c>
      <c r="D25" s="2" t="s">
        <v>80</v>
      </c>
      <c r="E25" s="2" t="s">
        <v>28</v>
      </c>
      <c r="F25" s="2"/>
      <c r="G25" s="2" t="s">
        <v>27</v>
      </c>
      <c r="H25" s="2" t="s">
        <v>62</v>
      </c>
      <c r="I25" s="2" t="s">
        <v>0</v>
      </c>
      <c r="J25" s="2" t="s">
        <v>17</v>
      </c>
      <c r="K25" s="30"/>
      <c r="L25" s="30"/>
      <c r="M25" s="21">
        <f>[1]Маг_нир!L11</f>
        <v>55.833333333333336</v>
      </c>
      <c r="N25" s="21">
        <f>[1]Маг_нир!M11</f>
        <v>21.930952251707321</v>
      </c>
      <c r="O25" s="21">
        <f>[1]Маг_нир!N11</f>
        <v>39.279317465744455</v>
      </c>
      <c r="P25" s="21">
        <f>[1]Маг_нир!R11</f>
        <v>55.833333333333336</v>
      </c>
      <c r="Q25" s="25">
        <f>[1]Маг_нир!S11</f>
        <v>32</v>
      </c>
      <c r="R25" s="25">
        <f>[1]Маг_нир!T11</f>
        <v>94</v>
      </c>
    </row>
    <row r="26" spans="1:18" ht="46.8" x14ac:dyDescent="0.3">
      <c r="A26" s="2" t="s">
        <v>81</v>
      </c>
      <c r="B26" s="2" t="s">
        <v>82</v>
      </c>
      <c r="C26" s="2" t="s">
        <v>84</v>
      </c>
      <c r="D26" s="2" t="s">
        <v>83</v>
      </c>
      <c r="E26" s="6" t="s">
        <v>22</v>
      </c>
      <c r="F26" s="6" t="s">
        <v>22</v>
      </c>
      <c r="G26" s="6" t="s">
        <v>23</v>
      </c>
      <c r="H26" s="2" t="s">
        <v>62</v>
      </c>
      <c r="I26" s="2" t="s">
        <v>0</v>
      </c>
      <c r="J26" s="2" t="s">
        <v>17</v>
      </c>
      <c r="K26" s="30"/>
      <c r="L26" s="30"/>
      <c r="M26" s="21">
        <f>[1]Маг_нир!L12</f>
        <v>45.666666666666664</v>
      </c>
      <c r="N26" s="21">
        <f>[1]Маг_нир!M12</f>
        <v>15.616230872610291</v>
      </c>
      <c r="O26" s="21">
        <f>[1]Маг_нир!N12</f>
        <v>34.196125998416697</v>
      </c>
      <c r="P26" s="21">
        <f>[1]Маг_нир!R12</f>
        <v>45.666666666666664</v>
      </c>
      <c r="Q26" s="25">
        <f>[1]Маг_нир!S12</f>
        <v>24</v>
      </c>
      <c r="R26" s="25">
        <f>[1]Маг_нир!T12</f>
        <v>60</v>
      </c>
    </row>
    <row r="27" spans="1:18" ht="46.8" x14ac:dyDescent="0.3">
      <c r="A27" s="2" t="s">
        <v>85</v>
      </c>
      <c r="B27" s="2" t="s">
        <v>86</v>
      </c>
      <c r="C27" s="2" t="s">
        <v>5</v>
      </c>
      <c r="D27" s="2" t="s">
        <v>87</v>
      </c>
      <c r="E27" s="2" t="s">
        <v>28</v>
      </c>
      <c r="F27" s="2" t="s">
        <v>28</v>
      </c>
      <c r="G27" s="2" t="s">
        <v>27</v>
      </c>
      <c r="H27" s="2" t="s">
        <v>62</v>
      </c>
      <c r="I27" s="2" t="s">
        <v>0</v>
      </c>
      <c r="J27" s="2" t="s">
        <v>17</v>
      </c>
      <c r="K27" s="30">
        <v>1</v>
      </c>
      <c r="L27" s="30" t="s">
        <v>1179</v>
      </c>
      <c r="M27" s="21">
        <f>[1]Маг_нир!L13</f>
        <v>80.333333333333329</v>
      </c>
      <c r="N27" s="21">
        <f>[1]Маг_нир!M13</f>
        <v>9.6884811331119991</v>
      </c>
      <c r="O27" s="21">
        <f>[1]Маг_нир!N13</f>
        <v>12.060349958230706</v>
      </c>
      <c r="P27" s="21">
        <f>[1]Маг_нир!R13</f>
        <v>80.333333333333329</v>
      </c>
      <c r="Q27" s="25">
        <f>[1]Маг_нир!S13</f>
        <v>68</v>
      </c>
      <c r="R27" s="25">
        <f>[1]Маг_нир!T13</f>
        <v>94</v>
      </c>
    </row>
    <row r="28" spans="1:18" ht="62.4" x14ac:dyDescent="0.3">
      <c r="A28" s="2" t="s">
        <v>66</v>
      </c>
      <c r="B28" s="2" t="s">
        <v>67</v>
      </c>
      <c r="C28" s="2" t="s">
        <v>6</v>
      </c>
      <c r="D28" s="2" t="s">
        <v>68</v>
      </c>
      <c r="E28" s="2" t="s">
        <v>28</v>
      </c>
      <c r="F28" s="2"/>
      <c r="G28" s="2" t="s">
        <v>27</v>
      </c>
      <c r="H28" s="2" t="s">
        <v>62</v>
      </c>
      <c r="I28" s="2" t="s">
        <v>2</v>
      </c>
      <c r="J28" s="2" t="s">
        <v>17</v>
      </c>
      <c r="K28" s="30"/>
      <c r="L28" s="30"/>
      <c r="M28" s="21">
        <f>[1]Маг_проект!L5</f>
        <v>79.5</v>
      </c>
      <c r="N28" s="21">
        <f>[1]Маг_проект!M5</f>
        <v>11.273863579093016</v>
      </c>
      <c r="O28" s="21">
        <f>[1]Маг_проект!N5</f>
        <v>14.180960476846561</v>
      </c>
      <c r="P28" s="21">
        <f>[1]Маг_проект!R5</f>
        <v>79.5</v>
      </c>
      <c r="Q28" s="25">
        <f>[1]Маг_проект!S5</f>
        <v>68</v>
      </c>
      <c r="R28" s="25">
        <f>[1]Маг_проект!T5</f>
        <v>94</v>
      </c>
    </row>
    <row r="29" spans="1:18" ht="62.4" x14ac:dyDescent="0.3">
      <c r="A29" s="2" t="s">
        <v>1161</v>
      </c>
      <c r="B29" s="2" t="s">
        <v>1162</v>
      </c>
      <c r="C29" s="2" t="s">
        <v>5</v>
      </c>
      <c r="D29" s="2" t="s">
        <v>1163</v>
      </c>
      <c r="E29" s="2" t="s">
        <v>28</v>
      </c>
      <c r="F29" s="2" t="s">
        <v>28</v>
      </c>
      <c r="G29" s="2" t="s">
        <v>132</v>
      </c>
      <c r="H29" s="2" t="s">
        <v>62</v>
      </c>
      <c r="I29" s="2" t="s">
        <v>2</v>
      </c>
      <c r="J29" s="2" t="s">
        <v>17</v>
      </c>
      <c r="K29" s="30"/>
      <c r="L29" s="30"/>
      <c r="M29" s="21">
        <f>[1]Маг_проект!L6</f>
        <v>81.333333333333329</v>
      </c>
      <c r="N29" s="21">
        <f>[1]Маг_проект!M6</f>
        <v>8.5479042265731238</v>
      </c>
      <c r="O29" s="21">
        <f>[1]Маг_проект!N6</f>
        <v>10.509718311360398</v>
      </c>
      <c r="P29" s="21">
        <f>[1]Маг_проект!R6</f>
        <v>81.333333333333329</v>
      </c>
      <c r="Q29" s="25">
        <f>[1]Маг_проект!S6</f>
        <v>72</v>
      </c>
      <c r="R29" s="25">
        <f>[1]Маг_проект!T6</f>
        <v>92</v>
      </c>
    </row>
    <row r="30" spans="1:18" ht="46.8" x14ac:dyDescent="0.3">
      <c r="A30" s="2" t="s">
        <v>88</v>
      </c>
      <c r="B30" s="2" t="s">
        <v>89</v>
      </c>
      <c r="C30" s="2" t="s">
        <v>6</v>
      </c>
      <c r="D30" s="2" t="s">
        <v>31</v>
      </c>
      <c r="E30" s="2" t="s">
        <v>28</v>
      </c>
      <c r="F30" s="2" t="s">
        <v>28</v>
      </c>
      <c r="G30" s="2" t="s">
        <v>27</v>
      </c>
      <c r="H30" s="2" t="s">
        <v>62</v>
      </c>
      <c r="I30" s="2" t="s">
        <v>2</v>
      </c>
      <c r="J30" s="2" t="s">
        <v>17</v>
      </c>
      <c r="K30" s="30">
        <v>1</v>
      </c>
      <c r="L30" s="30" t="s">
        <v>1180</v>
      </c>
      <c r="M30" s="21">
        <f>[1]Маг_проект!L7</f>
        <v>84.666666666666671</v>
      </c>
      <c r="N30" s="21">
        <f>[1]Маг_проект!M7</f>
        <v>7.865536642001401</v>
      </c>
      <c r="O30" s="21">
        <f>[1]Маг_проект!N7</f>
        <v>9.2900039078756702</v>
      </c>
      <c r="P30" s="21">
        <f>[1]Маг_проект!R7</f>
        <v>84.666666666666671</v>
      </c>
      <c r="Q30" s="25">
        <f>[1]Маг_проект!S7</f>
        <v>72</v>
      </c>
      <c r="R30" s="25">
        <f>[1]Маг_проект!T7</f>
        <v>94</v>
      </c>
    </row>
    <row r="31" spans="1:18" ht="46.8" x14ac:dyDescent="0.3">
      <c r="A31" s="2" t="s">
        <v>90</v>
      </c>
      <c r="B31" s="2" t="s">
        <v>91</v>
      </c>
      <c r="C31" s="2" t="s">
        <v>74</v>
      </c>
      <c r="D31" s="2" t="s">
        <v>92</v>
      </c>
      <c r="E31" s="2" t="s">
        <v>22</v>
      </c>
      <c r="F31" s="2" t="s">
        <v>22</v>
      </c>
      <c r="G31" s="2" t="s">
        <v>27</v>
      </c>
      <c r="H31" s="2" t="s">
        <v>93</v>
      </c>
      <c r="I31" s="2" t="s">
        <v>2</v>
      </c>
      <c r="J31" s="2" t="s">
        <v>17</v>
      </c>
      <c r="K31" s="30">
        <v>1</v>
      </c>
      <c r="L31" s="30" t="s">
        <v>1182</v>
      </c>
      <c r="M31" s="22">
        <f>'[1]Спец-проект'!L5</f>
        <v>83.666666666666671</v>
      </c>
      <c r="N31" s="22">
        <f>'[1]Спец-проект'!M5</f>
        <v>9.8319208025017755</v>
      </c>
      <c r="O31" s="22">
        <f>'[1]Спец-проект'!N5</f>
        <v>11.751299763946346</v>
      </c>
      <c r="P31" s="22">
        <f>'[1]Спец-проект'!R5</f>
        <v>83.666666666666671</v>
      </c>
      <c r="Q31" s="25">
        <f>'[1]Спец-проект'!S5</f>
        <v>72</v>
      </c>
      <c r="R31" s="25">
        <f>'[1]Спец-проект'!T5</f>
        <v>100</v>
      </c>
    </row>
    <row r="32" spans="1:18" ht="46.8" x14ac:dyDescent="0.3">
      <c r="A32" s="2" t="s">
        <v>97</v>
      </c>
      <c r="B32" s="2" t="s">
        <v>98</v>
      </c>
      <c r="C32" s="2" t="s">
        <v>59</v>
      </c>
      <c r="D32" s="2" t="s">
        <v>99</v>
      </c>
      <c r="E32" s="2" t="s">
        <v>28</v>
      </c>
      <c r="F32" s="2"/>
      <c r="G32" s="2"/>
      <c r="H32" s="2" t="s">
        <v>93</v>
      </c>
      <c r="I32" s="2" t="s">
        <v>2</v>
      </c>
      <c r="J32" s="2" t="s">
        <v>17</v>
      </c>
      <c r="K32" s="30"/>
      <c r="L32" s="30"/>
      <c r="M32" s="22">
        <f>'[1]Спец-проект'!L6</f>
        <v>75</v>
      </c>
      <c r="N32" s="22">
        <f>'[1]Спец-проект'!M6</f>
        <v>15.582040944625964</v>
      </c>
      <c r="O32" s="22">
        <f>'[1]Спец-проект'!N6</f>
        <v>20.776054592834619</v>
      </c>
      <c r="P32" s="22">
        <f>'[1]Спец-проект'!R6</f>
        <v>75</v>
      </c>
      <c r="Q32" s="25">
        <f>'[1]Спец-проект'!S6</f>
        <v>54</v>
      </c>
      <c r="R32" s="25">
        <f>'[1]Спец-проект'!T6</f>
        <v>92</v>
      </c>
    </row>
    <row r="33" spans="1:19" ht="78" x14ac:dyDescent="0.3">
      <c r="A33" s="2" t="s">
        <v>94</v>
      </c>
      <c r="B33" s="2" t="s">
        <v>95</v>
      </c>
      <c r="C33" s="2" t="s">
        <v>59</v>
      </c>
      <c r="D33" s="2" t="s">
        <v>96</v>
      </c>
      <c r="E33" s="2" t="s">
        <v>28</v>
      </c>
      <c r="F33" s="2"/>
      <c r="G33" s="2"/>
      <c r="H33" s="2" t="s">
        <v>93</v>
      </c>
      <c r="I33" s="2" t="s">
        <v>2</v>
      </c>
      <c r="J33" s="2" t="s">
        <v>17</v>
      </c>
      <c r="K33" s="30"/>
      <c r="L33" s="30"/>
      <c r="M33" s="21">
        <f>'[1]Спец-проект'!L7</f>
        <v>82</v>
      </c>
      <c r="N33" s="21">
        <f>'[1]Спец-проект'!M7</f>
        <v>12.649110640673518</v>
      </c>
      <c r="O33" s="21">
        <f>'[1]Спец-проект'!N7</f>
        <v>15.425744683748194</v>
      </c>
      <c r="P33" s="21">
        <f>'[1]Спец-проект'!R7</f>
        <v>82</v>
      </c>
      <c r="Q33" s="25">
        <f>'[1]Спец-проект'!S7</f>
        <v>70</v>
      </c>
      <c r="R33" s="25">
        <f>'[1]Спец-проект'!T7</f>
        <v>100</v>
      </c>
    </row>
    <row r="34" spans="1:19" ht="62.4" x14ac:dyDescent="0.3">
      <c r="A34" s="2" t="s">
        <v>940</v>
      </c>
      <c r="B34" s="2" t="s">
        <v>939</v>
      </c>
      <c r="C34" s="2" t="s">
        <v>881</v>
      </c>
      <c r="D34" s="2" t="s">
        <v>883</v>
      </c>
      <c r="E34" s="2" t="s">
        <v>49</v>
      </c>
      <c r="F34" s="2"/>
      <c r="G34" s="2"/>
      <c r="H34" s="2" t="s">
        <v>61</v>
      </c>
      <c r="I34" s="2" t="s">
        <v>0</v>
      </c>
      <c r="J34" s="2" t="s">
        <v>104</v>
      </c>
      <c r="K34" s="33"/>
      <c r="L34" s="30"/>
      <c r="M34" s="21">
        <f>[2]бак_нир!L5</f>
        <v>79.5</v>
      </c>
      <c r="N34" s="21">
        <f>[2]бак_нир!M5</f>
        <v>29.59166549328825</v>
      </c>
      <c r="O34" s="21">
        <f>[2]бак_нир!N5</f>
        <v>37.222220746274523</v>
      </c>
      <c r="P34" s="21">
        <f>[2]бак_нир!R5</f>
        <v>79.5</v>
      </c>
      <c r="Q34" s="25">
        <f>[2]бак_нир!S5</f>
        <v>36</v>
      </c>
      <c r="R34" s="25">
        <f>[2]бак_нир!T5</f>
        <v>100</v>
      </c>
      <c r="S34" s="43" t="s">
        <v>1184</v>
      </c>
    </row>
    <row r="35" spans="1:19" ht="31.2" x14ac:dyDescent="0.3">
      <c r="A35" s="2" t="s">
        <v>100</v>
      </c>
      <c r="B35" s="2" t="s">
        <v>101</v>
      </c>
      <c r="C35" s="2" t="s">
        <v>103</v>
      </c>
      <c r="D35" s="2" t="s">
        <v>102</v>
      </c>
      <c r="E35" s="2" t="s">
        <v>28</v>
      </c>
      <c r="F35" s="2"/>
      <c r="G35" s="2" t="s">
        <v>27</v>
      </c>
      <c r="H35" s="2" t="s">
        <v>61</v>
      </c>
      <c r="I35" s="2" t="s">
        <v>2</v>
      </c>
      <c r="J35" s="2" t="s">
        <v>104</v>
      </c>
      <c r="K35" s="30"/>
      <c r="L35" s="30"/>
      <c r="M35" s="21">
        <f>[2]бак_проект!L5</f>
        <v>47</v>
      </c>
      <c r="N35" s="21">
        <f>[2]бак_проект!M5</f>
        <v>36.166282640050248</v>
      </c>
      <c r="O35" s="21">
        <f>[2]бак_проект!N5</f>
        <v>76.949537532021807</v>
      </c>
      <c r="P35" s="21">
        <f>[2]бак_проект!R5</f>
        <v>47</v>
      </c>
      <c r="Q35" s="25">
        <f>[2]бак_проект!S5</f>
        <v>12</v>
      </c>
      <c r="R35" s="25">
        <f>[2]бак_проект!T5</f>
        <v>96</v>
      </c>
    </row>
    <row r="36" spans="1:19" ht="31.2" x14ac:dyDescent="0.3">
      <c r="A36" s="2" t="s">
        <v>1032</v>
      </c>
      <c r="B36" s="2" t="s">
        <v>1033</v>
      </c>
      <c r="C36" s="2" t="s">
        <v>156</v>
      </c>
      <c r="D36" s="2" t="s">
        <v>159</v>
      </c>
      <c r="E36" s="2" t="s">
        <v>45</v>
      </c>
      <c r="F36" s="2" t="s">
        <v>28</v>
      </c>
      <c r="G36" s="2" t="s">
        <v>158</v>
      </c>
      <c r="H36" s="2" t="s">
        <v>61</v>
      </c>
      <c r="I36" s="2" t="s">
        <v>2</v>
      </c>
      <c r="J36" s="2" t="s">
        <v>104</v>
      </c>
      <c r="K36" s="30"/>
      <c r="L36" s="30"/>
      <c r="M36" s="21">
        <f>[2]бак_проект!L6</f>
        <v>39.25</v>
      </c>
      <c r="N36" s="21">
        <f>[2]бак_проект!M6</f>
        <v>7.455423082115014</v>
      </c>
      <c r="O36" s="21">
        <f>[2]бак_проект!N6</f>
        <v>18.994708489465005</v>
      </c>
      <c r="P36" s="21">
        <f>[2]бак_проект!R6</f>
        <v>39.25</v>
      </c>
      <c r="Q36" s="25">
        <f>[2]бак_проект!S6</f>
        <v>30</v>
      </c>
      <c r="R36" s="25">
        <f>[2]бак_проект!T6</f>
        <v>48</v>
      </c>
    </row>
    <row r="37" spans="1:19" ht="31.2" x14ac:dyDescent="0.3">
      <c r="A37" s="2" t="s">
        <v>971</v>
      </c>
      <c r="B37" s="2" t="s">
        <v>974</v>
      </c>
      <c r="C37" s="2" t="s">
        <v>964</v>
      </c>
      <c r="D37" s="2" t="s">
        <v>972</v>
      </c>
      <c r="E37" s="2" t="s">
        <v>45</v>
      </c>
      <c r="F37" s="2" t="s">
        <v>28</v>
      </c>
      <c r="G37" s="2" t="s">
        <v>973</v>
      </c>
      <c r="H37" s="2" t="s">
        <v>61</v>
      </c>
      <c r="I37" s="2" t="s">
        <v>2</v>
      </c>
      <c r="J37" s="2" t="s">
        <v>104</v>
      </c>
      <c r="K37" s="30"/>
      <c r="L37" s="30"/>
      <c r="M37" s="21">
        <f>[2]бак_проект!L7</f>
        <v>37.5</v>
      </c>
      <c r="N37" s="21">
        <f>[2]бак_проект!M7</f>
        <v>28.290163190291665</v>
      </c>
      <c r="O37" s="21">
        <f>[2]бак_проект!N7</f>
        <v>75.440435174111116</v>
      </c>
      <c r="P37" s="21">
        <f>[2]бак_проект!R7</f>
        <v>37.5</v>
      </c>
      <c r="Q37" s="25">
        <f>[2]бак_проект!S7</f>
        <v>-2</v>
      </c>
      <c r="R37" s="25">
        <f>[2]бак_проект!T7</f>
        <v>62</v>
      </c>
    </row>
    <row r="38" spans="1:19" ht="31.2" x14ac:dyDescent="0.3">
      <c r="A38" s="2" t="s">
        <v>105</v>
      </c>
      <c r="B38" s="2" t="s">
        <v>106</v>
      </c>
      <c r="C38" s="2" t="s">
        <v>6</v>
      </c>
      <c r="D38" s="2" t="s">
        <v>107</v>
      </c>
      <c r="E38" s="2" t="s">
        <v>28</v>
      </c>
      <c r="F38" s="2"/>
      <c r="G38" s="2" t="s">
        <v>27</v>
      </c>
      <c r="H38" s="2" t="s">
        <v>61</v>
      </c>
      <c r="I38" s="2" t="s">
        <v>2</v>
      </c>
      <c r="J38" s="2" t="s">
        <v>104</v>
      </c>
      <c r="K38" s="30"/>
      <c r="L38" s="30"/>
      <c r="M38" s="21">
        <f>[2]бак_проект!L8</f>
        <v>44.75</v>
      </c>
      <c r="N38" s="21">
        <f>[2]бак_проект!M8</f>
        <v>20.998015779274638</v>
      </c>
      <c r="O38" s="21">
        <f>[2]бак_проект!N8</f>
        <v>46.922940288881875</v>
      </c>
      <c r="P38" s="21">
        <f>[2]бак_проект!R8</f>
        <v>44.75</v>
      </c>
      <c r="Q38" s="25">
        <f>[2]бак_проект!S8</f>
        <v>14</v>
      </c>
      <c r="R38" s="25">
        <f>[2]бак_проект!T8</f>
        <v>60</v>
      </c>
    </row>
    <row r="39" spans="1:19" ht="46.8" x14ac:dyDescent="0.3">
      <c r="A39" s="2" t="s">
        <v>108</v>
      </c>
      <c r="B39" s="2" t="s">
        <v>109</v>
      </c>
      <c r="C39" s="2" t="s">
        <v>110</v>
      </c>
      <c r="D39" s="2" t="s">
        <v>111</v>
      </c>
      <c r="E39" s="2" t="s">
        <v>28</v>
      </c>
      <c r="F39" s="2"/>
      <c r="G39" s="2"/>
      <c r="H39" s="2" t="s">
        <v>61</v>
      </c>
      <c r="I39" s="2" t="s">
        <v>2</v>
      </c>
      <c r="J39" s="2" t="s">
        <v>104</v>
      </c>
      <c r="K39" s="30"/>
      <c r="L39" s="30"/>
      <c r="M39" s="21">
        <f>[2]бак_проект!L9</f>
        <v>31.25</v>
      </c>
      <c r="N39" s="21">
        <f>[2]бак_проект!M9</f>
        <v>24.377243486497811</v>
      </c>
      <c r="O39" s="21">
        <f>[2]бак_проект!N9</f>
        <v>78.007179156793001</v>
      </c>
      <c r="P39" s="21">
        <f>[2]бак_проект!R9</f>
        <v>31.25</v>
      </c>
      <c r="Q39" s="25">
        <f>[2]бак_проект!S9</f>
        <v>-4</v>
      </c>
      <c r="R39" s="25">
        <f>[2]бак_проект!T9</f>
        <v>52</v>
      </c>
    </row>
    <row r="40" spans="1:19" ht="46.8" x14ac:dyDescent="0.3">
      <c r="A40" s="2" t="s">
        <v>1018</v>
      </c>
      <c r="B40" s="2" t="s">
        <v>1017</v>
      </c>
      <c r="C40" s="2" t="s">
        <v>156</v>
      </c>
      <c r="D40" s="2" t="s">
        <v>159</v>
      </c>
      <c r="E40" s="2" t="s">
        <v>45</v>
      </c>
      <c r="F40" s="2" t="s">
        <v>28</v>
      </c>
      <c r="G40" s="2" t="s">
        <v>158</v>
      </c>
      <c r="H40" s="2" t="s">
        <v>61</v>
      </c>
      <c r="I40" s="2" t="s">
        <v>2</v>
      </c>
      <c r="J40" s="2" t="s">
        <v>104</v>
      </c>
      <c r="K40" s="30"/>
      <c r="L40" s="30"/>
      <c r="M40" s="21">
        <f>[2]бак_проект!L10</f>
        <v>40.5</v>
      </c>
      <c r="N40" s="21">
        <f>[2]бак_проект!M10</f>
        <v>7.7674534651540288</v>
      </c>
      <c r="O40" s="21">
        <f>[2]бак_проект!N10</f>
        <v>19.178897444824763</v>
      </c>
      <c r="P40" s="21">
        <f>[2]бак_проект!R10</f>
        <v>40.5</v>
      </c>
      <c r="Q40" s="25">
        <f>[2]бак_проект!S10</f>
        <v>35</v>
      </c>
      <c r="R40" s="25">
        <f>[2]бак_проект!T10</f>
        <v>52</v>
      </c>
    </row>
    <row r="41" spans="1:19" ht="31.2" x14ac:dyDescent="0.3">
      <c r="A41" s="2" t="s">
        <v>112</v>
      </c>
      <c r="B41" s="2" t="s">
        <v>114</v>
      </c>
      <c r="C41" s="2" t="s">
        <v>113</v>
      </c>
      <c r="D41" s="2" t="s">
        <v>115</v>
      </c>
      <c r="E41" s="2" t="s">
        <v>28</v>
      </c>
      <c r="F41" s="2"/>
      <c r="G41" s="2" t="s">
        <v>27</v>
      </c>
      <c r="H41" s="2" t="s">
        <v>61</v>
      </c>
      <c r="I41" s="2" t="s">
        <v>2</v>
      </c>
      <c r="J41" s="2" t="s">
        <v>104</v>
      </c>
      <c r="K41" s="30"/>
      <c r="L41" s="30"/>
      <c r="M41" s="21">
        <f>[2]бак_проект!L11</f>
        <v>47.25</v>
      </c>
      <c r="N41" s="21">
        <f>[2]бак_проект!M11</f>
        <v>25.734218464915543</v>
      </c>
      <c r="O41" s="21">
        <f>[2]бак_проект!N11</f>
        <v>54.463954423101683</v>
      </c>
      <c r="P41" s="21">
        <f>[2]бак_проект!R11</f>
        <v>47.25</v>
      </c>
      <c r="Q41" s="25">
        <f>[2]бак_проект!S11</f>
        <v>16</v>
      </c>
      <c r="R41" s="25">
        <f>[2]бак_проект!T11</f>
        <v>76</v>
      </c>
    </row>
    <row r="42" spans="1:19" ht="31.2" x14ac:dyDescent="0.3">
      <c r="A42" s="2" t="s">
        <v>922</v>
      </c>
      <c r="B42" s="2" t="s">
        <v>923</v>
      </c>
      <c r="C42" s="2" t="s">
        <v>565</v>
      </c>
      <c r="D42" s="2" t="s">
        <v>924</v>
      </c>
      <c r="E42" s="2" t="s">
        <v>49</v>
      </c>
      <c r="F42" s="2"/>
      <c r="G42" s="2"/>
      <c r="H42" s="2" t="s">
        <v>61</v>
      </c>
      <c r="I42" s="2" t="s">
        <v>2</v>
      </c>
      <c r="J42" s="2" t="s">
        <v>104</v>
      </c>
      <c r="K42" s="30"/>
      <c r="L42" s="30"/>
      <c r="M42" s="21">
        <f>[2]бак_проект!L12</f>
        <v>38.5</v>
      </c>
      <c r="N42" s="21">
        <f>[2]бак_проект!M12</f>
        <v>32.336769576855801</v>
      </c>
      <c r="O42" s="21">
        <f>[2]бак_проект!N12</f>
        <v>83.991609290534555</v>
      </c>
      <c r="P42" s="21">
        <f>[2]бак_проект!R12</f>
        <v>38.5</v>
      </c>
      <c r="Q42" s="25">
        <f>[2]бак_проект!S12</f>
        <v>-4</v>
      </c>
      <c r="R42" s="25">
        <f>[2]бак_проект!T12</f>
        <v>67</v>
      </c>
    </row>
    <row r="43" spans="1:19" ht="46.8" x14ac:dyDescent="0.3">
      <c r="A43" s="2" t="s">
        <v>116</v>
      </c>
      <c r="B43" s="2" t="s">
        <v>118</v>
      </c>
      <c r="C43" s="2" t="s">
        <v>117</v>
      </c>
      <c r="D43" s="5" t="s">
        <v>119</v>
      </c>
      <c r="E43" s="5" t="s">
        <v>28</v>
      </c>
      <c r="F43" s="2"/>
      <c r="G43" s="2"/>
      <c r="H43" s="2" t="s">
        <v>61</v>
      </c>
      <c r="I43" s="2" t="s">
        <v>2</v>
      </c>
      <c r="J43" s="2" t="s">
        <v>104</v>
      </c>
      <c r="K43" s="30">
        <v>3</v>
      </c>
      <c r="L43" s="30" t="s">
        <v>1183</v>
      </c>
      <c r="M43" s="21">
        <f>[2]бак_проект!L13</f>
        <v>51.25</v>
      </c>
      <c r="N43" s="21">
        <f>[2]бак_проект!M13</f>
        <v>29.021543721862901</v>
      </c>
      <c r="O43" s="21">
        <f>[2]бак_проект!N13</f>
        <v>56.627402384122739</v>
      </c>
      <c r="P43" s="21">
        <f>[2]бак_проект!R13</f>
        <v>51.25</v>
      </c>
      <c r="Q43" s="25">
        <f>[2]бак_проект!S13</f>
        <v>8</v>
      </c>
      <c r="R43" s="25">
        <f>[2]бак_проект!T13</f>
        <v>68</v>
      </c>
    </row>
    <row r="44" spans="1:19" ht="31.2" x14ac:dyDescent="0.3">
      <c r="A44" s="2" t="s">
        <v>120</v>
      </c>
      <c r="B44" s="2" t="s">
        <v>121</v>
      </c>
      <c r="C44" s="2" t="s">
        <v>110</v>
      </c>
      <c r="D44" s="2" t="s">
        <v>111</v>
      </c>
      <c r="E44" s="2" t="s">
        <v>28</v>
      </c>
      <c r="F44" s="2"/>
      <c r="G44" s="2"/>
      <c r="H44" s="2" t="s">
        <v>61</v>
      </c>
      <c r="I44" s="2" t="s">
        <v>2</v>
      </c>
      <c r="J44" s="2" t="s">
        <v>104</v>
      </c>
      <c r="K44" s="30"/>
      <c r="L44" s="30"/>
      <c r="M44" s="21">
        <f>[2]бак_проект!L14</f>
        <v>47.5</v>
      </c>
      <c r="N44" s="21">
        <f>[2]бак_проект!M14</f>
        <v>12.897028081435403</v>
      </c>
      <c r="O44" s="21">
        <f>[2]бак_проект!N14</f>
        <v>27.151638066179796</v>
      </c>
      <c r="P44" s="21">
        <f>[2]бак_проект!R14</f>
        <v>47.5</v>
      </c>
      <c r="Q44" s="25">
        <f>[2]бак_проект!S14</f>
        <v>32</v>
      </c>
      <c r="R44" s="25">
        <f>[2]бак_проект!T14</f>
        <v>60</v>
      </c>
    </row>
    <row r="45" spans="1:19" ht="46.8" x14ac:dyDescent="0.3">
      <c r="A45" s="2" t="s">
        <v>122</v>
      </c>
      <c r="B45" s="2" t="s">
        <v>124</v>
      </c>
      <c r="C45" s="2" t="s">
        <v>117</v>
      </c>
      <c r="D45" s="5" t="s">
        <v>123</v>
      </c>
      <c r="E45" s="5" t="s">
        <v>28</v>
      </c>
      <c r="F45" s="5" t="s">
        <v>28</v>
      </c>
      <c r="G45" s="2"/>
      <c r="H45" s="2" t="s">
        <v>61</v>
      </c>
      <c r="I45" s="2" t="s">
        <v>2</v>
      </c>
      <c r="J45" s="2" t="s">
        <v>104</v>
      </c>
      <c r="K45" s="30">
        <v>2</v>
      </c>
      <c r="L45" s="30" t="s">
        <v>1183</v>
      </c>
      <c r="M45" s="21">
        <f>[2]бак_проект!L15</f>
        <v>54.5</v>
      </c>
      <c r="N45" s="21">
        <f>[2]бак_проект!M15</f>
        <v>16.663332999933317</v>
      </c>
      <c r="O45" s="21">
        <f>[2]бак_проект!N15</f>
        <v>30.574922935657462</v>
      </c>
      <c r="P45" s="21">
        <f>[2]бак_проект!R15</f>
        <v>54.5</v>
      </c>
      <c r="Q45" s="25">
        <f>[2]бак_проект!S15</f>
        <v>35</v>
      </c>
      <c r="R45" s="25">
        <f>[2]бак_проект!T15</f>
        <v>72</v>
      </c>
    </row>
    <row r="46" spans="1:19" ht="46.8" x14ac:dyDescent="0.3">
      <c r="A46" s="2" t="s">
        <v>125</v>
      </c>
      <c r="B46" s="2" t="s">
        <v>127</v>
      </c>
      <c r="C46" s="2" t="s">
        <v>126</v>
      </c>
      <c r="D46" s="5" t="s">
        <v>128</v>
      </c>
      <c r="E46" s="5" t="s">
        <v>28</v>
      </c>
      <c r="F46" s="2"/>
      <c r="G46" s="2"/>
      <c r="H46" s="2" t="s">
        <v>61</v>
      </c>
      <c r="I46" s="2" t="s">
        <v>2</v>
      </c>
      <c r="J46" s="2" t="s">
        <v>104</v>
      </c>
      <c r="K46" s="30">
        <v>1</v>
      </c>
      <c r="L46" s="30" t="s">
        <v>1183</v>
      </c>
      <c r="M46" s="21">
        <f>[2]бак_проект!L16</f>
        <v>57.25</v>
      </c>
      <c r="N46" s="21">
        <f>[2]бак_проект!M16</f>
        <v>27.402858731648173</v>
      </c>
      <c r="O46" s="21">
        <f>[2]бак_проект!N16</f>
        <v>47.86525542645969</v>
      </c>
      <c r="P46" s="21">
        <f>[2]бак_проект!R16</f>
        <v>57.25</v>
      </c>
      <c r="Q46" s="25">
        <f>[2]бак_проект!S16</f>
        <v>23</v>
      </c>
      <c r="R46" s="25">
        <f>[2]бак_проект!T16</f>
        <v>88</v>
      </c>
    </row>
    <row r="47" spans="1:19" ht="31.2" x14ac:dyDescent="0.3">
      <c r="A47" s="2" t="s">
        <v>129</v>
      </c>
      <c r="B47" s="2" t="s">
        <v>130</v>
      </c>
      <c r="C47" s="2" t="s">
        <v>6</v>
      </c>
      <c r="D47" s="5" t="s">
        <v>131</v>
      </c>
      <c r="E47" s="5" t="s">
        <v>28</v>
      </c>
      <c r="F47" s="5"/>
      <c r="G47" s="5" t="s">
        <v>132</v>
      </c>
      <c r="H47" s="2" t="s">
        <v>61</v>
      </c>
      <c r="I47" s="2" t="s">
        <v>2</v>
      </c>
      <c r="J47" s="2" t="s">
        <v>104</v>
      </c>
      <c r="K47" s="30"/>
      <c r="L47" s="30"/>
      <c r="M47" s="21">
        <f>[2]бак_проект!L17</f>
        <v>35.75</v>
      </c>
      <c r="N47" s="21">
        <f>[2]бак_проект!M17</f>
        <v>32.622844756397321</v>
      </c>
      <c r="O47" s="21">
        <f>[2]бак_проект!N17</f>
        <v>91.252712605307195</v>
      </c>
      <c r="P47" s="21">
        <f>[2]бак_проект!R17</f>
        <v>35.75</v>
      </c>
      <c r="Q47" s="25">
        <f>[2]бак_проект!S17</f>
        <v>7</v>
      </c>
      <c r="R47" s="25">
        <f>[2]бак_проект!T17</f>
        <v>64</v>
      </c>
    </row>
    <row r="48" spans="1:19" ht="31.2" x14ac:dyDescent="0.3">
      <c r="A48" s="2" t="s">
        <v>968</v>
      </c>
      <c r="B48" s="2" t="s">
        <v>969</v>
      </c>
      <c r="C48" s="2" t="s">
        <v>964</v>
      </c>
      <c r="D48" s="2" t="s">
        <v>970</v>
      </c>
      <c r="E48" s="2" t="s">
        <v>28</v>
      </c>
      <c r="F48" s="2" t="s">
        <v>28</v>
      </c>
      <c r="G48" s="2"/>
      <c r="H48" s="2" t="s">
        <v>61</v>
      </c>
      <c r="I48" s="2" t="s">
        <v>2</v>
      </c>
      <c r="J48" s="2" t="s">
        <v>104</v>
      </c>
      <c r="K48" s="30"/>
      <c r="L48" s="30"/>
      <c r="M48" s="21">
        <f>[2]бак_проект!L18</f>
        <v>36.5</v>
      </c>
      <c r="N48" s="21">
        <f>[2]бак_проект!M18</f>
        <v>22.605309110914629</v>
      </c>
      <c r="O48" s="21">
        <f>[2]бак_проект!N18</f>
        <v>61.932353728533229</v>
      </c>
      <c r="P48" s="21">
        <f>[2]бак_проект!R18</f>
        <v>36.5</v>
      </c>
      <c r="Q48" s="25">
        <f>[2]бак_проект!S18</f>
        <v>6</v>
      </c>
      <c r="R48" s="25">
        <f>[2]бак_проект!T18</f>
        <v>56</v>
      </c>
    </row>
    <row r="49" spans="1:18" ht="31.2" x14ac:dyDescent="0.3">
      <c r="A49" s="2" t="s">
        <v>133</v>
      </c>
      <c r="B49" s="2" t="s">
        <v>134</v>
      </c>
      <c r="C49" s="2" t="s">
        <v>6</v>
      </c>
      <c r="D49" s="5" t="s">
        <v>131</v>
      </c>
      <c r="E49" s="5" t="s">
        <v>28</v>
      </c>
      <c r="F49" s="5"/>
      <c r="G49" s="5" t="s">
        <v>132</v>
      </c>
      <c r="H49" s="2" t="s">
        <v>61</v>
      </c>
      <c r="I49" s="2" t="s">
        <v>2</v>
      </c>
      <c r="J49" s="2" t="s">
        <v>104</v>
      </c>
      <c r="K49" s="30"/>
      <c r="L49" s="30"/>
      <c r="M49" s="21">
        <f>[2]бак_проект!L19</f>
        <v>48</v>
      </c>
      <c r="N49" s="21">
        <f>[2]бак_проект!M19</f>
        <v>16.083117442419759</v>
      </c>
      <c r="O49" s="21">
        <f>[2]бак_проект!N19</f>
        <v>33.506494671707834</v>
      </c>
      <c r="P49" s="21">
        <f>[2]бак_проект!R19</f>
        <v>48</v>
      </c>
      <c r="Q49" s="25">
        <f>[2]бак_проект!S19</f>
        <v>28</v>
      </c>
      <c r="R49" s="25">
        <f>[2]бак_проект!T19</f>
        <v>62</v>
      </c>
    </row>
    <row r="50" spans="1:18" ht="46.8" x14ac:dyDescent="0.3">
      <c r="A50" s="2" t="s">
        <v>135</v>
      </c>
      <c r="B50" s="2" t="s">
        <v>136</v>
      </c>
      <c r="C50" s="2" t="s">
        <v>6</v>
      </c>
      <c r="D50" s="5" t="s">
        <v>131</v>
      </c>
      <c r="E50" s="5" t="s">
        <v>28</v>
      </c>
      <c r="F50" s="5"/>
      <c r="G50" s="5" t="s">
        <v>132</v>
      </c>
      <c r="H50" s="2" t="s">
        <v>61</v>
      </c>
      <c r="I50" s="2" t="s">
        <v>2</v>
      </c>
      <c r="J50" s="2" t="s">
        <v>104</v>
      </c>
      <c r="K50" s="30"/>
      <c r="L50" s="30"/>
      <c r="M50" s="21">
        <f>[2]бак_проект!L20</f>
        <v>37.75</v>
      </c>
      <c r="N50" s="21">
        <f>[2]бак_проект!M20</f>
        <v>20.1059692628831</v>
      </c>
      <c r="O50" s="21">
        <f>[2]бак_проект!N20</f>
        <v>53.260845729491656</v>
      </c>
      <c r="P50" s="21">
        <f>[2]бак_проект!R20</f>
        <v>37.75</v>
      </c>
      <c r="Q50" s="25">
        <f>[2]бак_проект!S20</f>
        <v>8</v>
      </c>
      <c r="R50" s="25">
        <f>[2]бак_проект!T20</f>
        <v>52</v>
      </c>
    </row>
    <row r="51" spans="1:18" ht="31.2" x14ac:dyDescent="0.3">
      <c r="A51" s="2" t="s">
        <v>137</v>
      </c>
      <c r="B51" s="2" t="s">
        <v>138</v>
      </c>
      <c r="C51" s="2" t="s">
        <v>6</v>
      </c>
      <c r="D51" s="2" t="s">
        <v>115</v>
      </c>
      <c r="E51" s="2" t="s">
        <v>28</v>
      </c>
      <c r="F51" s="2"/>
      <c r="G51" s="2" t="s">
        <v>27</v>
      </c>
      <c r="H51" s="2" t="s">
        <v>61</v>
      </c>
      <c r="I51" s="2" t="s">
        <v>2</v>
      </c>
      <c r="J51" s="2" t="s">
        <v>104</v>
      </c>
      <c r="K51" s="30"/>
      <c r="L51" s="30"/>
      <c r="M51" s="21">
        <f>[2]бак_проект!L21</f>
        <v>39.75</v>
      </c>
      <c r="N51" s="21">
        <f>[2]бак_проект!M21</f>
        <v>23.05609102457165</v>
      </c>
      <c r="O51" s="21">
        <f>[2]бак_проект!N21</f>
        <v>58.002744715903518</v>
      </c>
      <c r="P51" s="21">
        <f>[2]бак_проект!R21</f>
        <v>39.75</v>
      </c>
      <c r="Q51" s="25">
        <f>[2]бак_проект!S21</f>
        <v>13</v>
      </c>
      <c r="R51" s="25">
        <f>[2]бак_проект!T21</f>
        <v>64</v>
      </c>
    </row>
    <row r="52" spans="1:18" ht="46.8" x14ac:dyDescent="0.3">
      <c r="A52" s="2" t="s">
        <v>148</v>
      </c>
      <c r="B52" s="2" t="s">
        <v>147</v>
      </c>
      <c r="C52" s="2" t="s">
        <v>6</v>
      </c>
      <c r="D52" s="5" t="s">
        <v>149</v>
      </c>
      <c r="E52" s="5" t="s">
        <v>45</v>
      </c>
      <c r="F52" s="5" t="s">
        <v>22</v>
      </c>
      <c r="G52" s="5" t="s">
        <v>23</v>
      </c>
      <c r="H52" s="2" t="s">
        <v>62</v>
      </c>
      <c r="I52" s="2" t="s">
        <v>0</v>
      </c>
      <c r="J52" s="2" t="s">
        <v>104</v>
      </c>
      <c r="K52" s="30"/>
      <c r="L52" s="30"/>
      <c r="M52" s="21">
        <f>[2]маг_нир!L5</f>
        <v>50.25</v>
      </c>
      <c r="N52" s="21">
        <f>[2]маг_нир!M5</f>
        <v>20.451161336217559</v>
      </c>
      <c r="O52" s="21">
        <f>[2]маг_нир!N5</f>
        <v>40.698828529786191</v>
      </c>
      <c r="P52" s="21">
        <f>[2]маг_нир!R5</f>
        <v>50.25</v>
      </c>
      <c r="Q52" s="25">
        <f>[2]маг_нир!S5</f>
        <v>25</v>
      </c>
      <c r="R52" s="25">
        <f>[2]маг_нир!T5</f>
        <v>75</v>
      </c>
    </row>
    <row r="53" spans="1:18" ht="46.8" x14ac:dyDescent="0.3">
      <c r="A53" s="2" t="s">
        <v>152</v>
      </c>
      <c r="B53" s="2" t="s">
        <v>150</v>
      </c>
      <c r="C53" s="2" t="s">
        <v>6</v>
      </c>
      <c r="D53" s="2" t="s">
        <v>151</v>
      </c>
      <c r="E53" s="2" t="s">
        <v>28</v>
      </c>
      <c r="F53" s="2"/>
      <c r="G53" s="2" t="s">
        <v>27</v>
      </c>
      <c r="H53" s="2" t="s">
        <v>62</v>
      </c>
      <c r="I53" s="2" t="s">
        <v>0</v>
      </c>
      <c r="J53" s="2" t="s">
        <v>104</v>
      </c>
      <c r="K53" s="30">
        <v>1</v>
      </c>
      <c r="L53" s="30" t="s">
        <v>1185</v>
      </c>
      <c r="M53" s="21">
        <f>[2]маг_нир!L6</f>
        <v>63.25</v>
      </c>
      <c r="N53" s="21">
        <f>[2]маг_нир!M6</f>
        <v>18.980252896102307</v>
      </c>
      <c r="O53" s="21">
        <f>[2]маг_нир!N6</f>
        <v>30.008304974074797</v>
      </c>
      <c r="P53" s="21">
        <f>[2]маг_нир!R6</f>
        <v>63.25</v>
      </c>
      <c r="Q53" s="25">
        <f>[2]маг_нир!S6</f>
        <v>37</v>
      </c>
      <c r="R53" s="25">
        <f>[2]маг_нир!T6</f>
        <v>81</v>
      </c>
    </row>
    <row r="54" spans="1:18" ht="31.2" x14ac:dyDescent="0.3">
      <c r="A54" s="2" t="s">
        <v>153</v>
      </c>
      <c r="B54" s="2" t="s">
        <v>154</v>
      </c>
      <c r="C54" s="6" t="s">
        <v>126</v>
      </c>
      <c r="D54" s="6" t="s">
        <v>128</v>
      </c>
      <c r="E54" s="6" t="s">
        <v>28</v>
      </c>
      <c r="F54" s="6"/>
      <c r="G54" s="6"/>
      <c r="H54" s="2" t="s">
        <v>62</v>
      </c>
      <c r="I54" s="2" t="s">
        <v>0</v>
      </c>
      <c r="J54" s="2" t="s">
        <v>104</v>
      </c>
      <c r="K54" s="30"/>
      <c r="L54" s="30"/>
      <c r="M54" s="21">
        <f>[2]маг_нир!L7</f>
        <v>37</v>
      </c>
      <c r="N54" s="21">
        <f>[2]маг_нир!M7</f>
        <v>26.255158223353622</v>
      </c>
      <c r="O54" s="21">
        <f>[2]маг_нир!N7</f>
        <v>70.959887090144917</v>
      </c>
      <c r="P54" s="21">
        <f>[2]маг_нир!R7</f>
        <v>37</v>
      </c>
      <c r="Q54" s="25">
        <f>[2]маг_нир!S7</f>
        <v>12</v>
      </c>
      <c r="R54" s="25">
        <f>[2]маг_нир!T7</f>
        <v>74</v>
      </c>
    </row>
    <row r="55" spans="1:18" ht="46.8" x14ac:dyDescent="0.3">
      <c r="A55" s="2" t="s">
        <v>155</v>
      </c>
      <c r="B55" s="2" t="s">
        <v>157</v>
      </c>
      <c r="C55" s="2" t="s">
        <v>156</v>
      </c>
      <c r="D55" s="2" t="s">
        <v>159</v>
      </c>
      <c r="E55" s="2" t="s">
        <v>45</v>
      </c>
      <c r="F55" s="2" t="s">
        <v>28</v>
      </c>
      <c r="G55" s="2" t="s">
        <v>158</v>
      </c>
      <c r="H55" s="2" t="s">
        <v>62</v>
      </c>
      <c r="I55" s="2" t="s">
        <v>0</v>
      </c>
      <c r="J55" s="2" t="s">
        <v>104</v>
      </c>
      <c r="K55" s="30">
        <v>2</v>
      </c>
      <c r="L55" s="30" t="s">
        <v>1185</v>
      </c>
      <c r="M55" s="21">
        <f>[2]маг_нир!L8</f>
        <v>53</v>
      </c>
      <c r="N55" s="21">
        <f>[2]маг_нир!M8</f>
        <v>19.815818596935799</v>
      </c>
      <c r="O55" s="21">
        <f>[2]маг_нир!N8</f>
        <v>37.388336975350562</v>
      </c>
      <c r="P55" s="21">
        <f>[2]маг_нир!R8</f>
        <v>53</v>
      </c>
      <c r="Q55" s="25">
        <f>[2]маг_нир!S8</f>
        <v>26</v>
      </c>
      <c r="R55" s="25">
        <f>[2]маг_нир!T8</f>
        <v>73</v>
      </c>
    </row>
    <row r="56" spans="1:18" ht="62.4" x14ac:dyDescent="0.3">
      <c r="A56" s="2" t="s">
        <v>1066</v>
      </c>
      <c r="B56" s="2" t="s">
        <v>1067</v>
      </c>
      <c r="C56" s="2" t="s">
        <v>126</v>
      </c>
      <c r="D56" s="2" t="s">
        <v>128</v>
      </c>
      <c r="E56" s="2" t="s">
        <v>28</v>
      </c>
      <c r="F56" s="2"/>
      <c r="G56" s="2"/>
      <c r="H56" s="2" t="s">
        <v>62</v>
      </c>
      <c r="I56" s="2" t="s">
        <v>0</v>
      </c>
      <c r="J56" s="2" t="s">
        <v>104</v>
      </c>
      <c r="K56" s="30"/>
      <c r="L56" s="30"/>
      <c r="M56" s="21">
        <f>[2]маг_нир!L9</f>
        <v>42.25</v>
      </c>
      <c r="N56" s="21">
        <f>[2]маг_нир!M9</f>
        <v>24.281337140555777</v>
      </c>
      <c r="O56" s="21">
        <f>[2]маг_нир!N9</f>
        <v>57.470620451019592</v>
      </c>
      <c r="P56" s="21">
        <f>[2]маг_нир!R9</f>
        <v>42.25</v>
      </c>
      <c r="Q56" s="25">
        <f>[2]маг_нир!S9</f>
        <v>18</v>
      </c>
      <c r="R56" s="25">
        <f>[2]маг_нир!T9</f>
        <v>74</v>
      </c>
    </row>
    <row r="57" spans="1:18" ht="46.8" x14ac:dyDescent="0.3">
      <c r="A57" s="2" t="s">
        <v>163</v>
      </c>
      <c r="B57" s="2" t="s">
        <v>162</v>
      </c>
      <c r="C57" s="2" t="s">
        <v>164</v>
      </c>
      <c r="D57" s="2" t="s">
        <v>151</v>
      </c>
      <c r="E57" s="2" t="s">
        <v>28</v>
      </c>
      <c r="F57" s="2"/>
      <c r="G57" s="2" t="s">
        <v>27</v>
      </c>
      <c r="H57" s="2" t="s">
        <v>62</v>
      </c>
      <c r="I57" s="2" t="s">
        <v>0</v>
      </c>
      <c r="J57" s="2" t="s">
        <v>104</v>
      </c>
      <c r="K57" s="30"/>
      <c r="L57" s="30"/>
      <c r="M57" s="21">
        <f>[2]маг_нир!L10</f>
        <v>39.75</v>
      </c>
      <c r="N57" s="21">
        <f>[2]маг_нир!M10</f>
        <v>24.716728478232444</v>
      </c>
      <c r="O57" s="21">
        <f>[2]маг_нир!N10</f>
        <v>62.180449001842632</v>
      </c>
      <c r="P57" s="21">
        <f>[2]маг_нир!R10</f>
        <v>39.75</v>
      </c>
      <c r="Q57" s="25">
        <f>[2]маг_нир!S10</f>
        <v>6</v>
      </c>
      <c r="R57" s="25">
        <f>[2]маг_нир!T10</f>
        <v>63</v>
      </c>
    </row>
    <row r="58" spans="1:18" ht="46.8" x14ac:dyDescent="0.3">
      <c r="A58" s="2" t="s">
        <v>140</v>
      </c>
      <c r="B58" s="2" t="s">
        <v>139</v>
      </c>
      <c r="C58" s="2" t="s">
        <v>6</v>
      </c>
      <c r="D58" s="5" t="s">
        <v>107</v>
      </c>
      <c r="E58" s="5" t="s">
        <v>28</v>
      </c>
      <c r="F58" s="5"/>
      <c r="G58" s="5" t="s">
        <v>27</v>
      </c>
      <c r="H58" s="2" t="s">
        <v>62</v>
      </c>
      <c r="I58" s="2" t="s">
        <v>2</v>
      </c>
      <c r="J58" s="2" t="s">
        <v>104</v>
      </c>
      <c r="K58" s="30"/>
      <c r="L58" s="30"/>
      <c r="M58" s="21">
        <f>[2]маг_проект!L5</f>
        <v>35.25</v>
      </c>
      <c r="N58" s="21">
        <f>[2]маг_проект!M5</f>
        <v>31.63726705432482</v>
      </c>
      <c r="O58" s="21">
        <f>[2]маг_проект!N5</f>
        <v>89.75111221085055</v>
      </c>
      <c r="P58" s="21">
        <f>[2]маг_проект!R5</f>
        <v>35.25</v>
      </c>
      <c r="Q58" s="25">
        <f>[2]маг_проект!S5</f>
        <v>6</v>
      </c>
      <c r="R58" s="25">
        <f>[2]маг_проект!T5</f>
        <v>70</v>
      </c>
    </row>
    <row r="59" spans="1:18" ht="31.2" x14ac:dyDescent="0.3">
      <c r="A59" s="2" t="s">
        <v>141</v>
      </c>
      <c r="B59" s="2" t="s">
        <v>142</v>
      </c>
      <c r="C59" s="2" t="s">
        <v>117</v>
      </c>
      <c r="D59" s="2" t="s">
        <v>143</v>
      </c>
      <c r="E59" s="2" t="s">
        <v>49</v>
      </c>
      <c r="F59" s="2"/>
      <c r="G59" s="2"/>
      <c r="H59" s="2" t="s">
        <v>62</v>
      </c>
      <c r="I59" s="2" t="s">
        <v>2</v>
      </c>
      <c r="J59" s="2" t="s">
        <v>104</v>
      </c>
      <c r="K59" s="30"/>
      <c r="L59" s="30"/>
      <c r="M59" s="21">
        <f>[2]маг_проект!L6</f>
        <v>43.25</v>
      </c>
      <c r="N59" s="21">
        <f>[2]маг_проект!M6</f>
        <v>31.826351764955195</v>
      </c>
      <c r="O59" s="21">
        <f>[2]маг_проект!N6</f>
        <v>73.586940497006225</v>
      </c>
      <c r="P59" s="21">
        <f>[2]маг_проект!R6</f>
        <v>43.25</v>
      </c>
      <c r="Q59" s="25">
        <f>[2]маг_проект!S6</f>
        <v>8</v>
      </c>
      <c r="R59" s="25">
        <f>[2]маг_проект!T6</f>
        <v>74</v>
      </c>
    </row>
    <row r="60" spans="1:18" ht="31.2" x14ac:dyDescent="0.3">
      <c r="A60" s="2" t="s">
        <v>144</v>
      </c>
      <c r="B60" s="2" t="s">
        <v>145</v>
      </c>
      <c r="C60" s="2" t="s">
        <v>117</v>
      </c>
      <c r="D60" s="2" t="s">
        <v>146</v>
      </c>
      <c r="E60" s="2" t="s">
        <v>45</v>
      </c>
      <c r="F60" s="2" t="s">
        <v>22</v>
      </c>
      <c r="G60" s="2" t="s">
        <v>27</v>
      </c>
      <c r="H60" s="2" t="s">
        <v>62</v>
      </c>
      <c r="I60" s="2" t="s">
        <v>2</v>
      </c>
      <c r="J60" s="2" t="s">
        <v>104</v>
      </c>
      <c r="K60" s="30"/>
      <c r="L60" s="30"/>
      <c r="M60" s="21">
        <f>[2]маг_проект!L7</f>
        <v>57.25</v>
      </c>
      <c r="N60" s="21">
        <f>[2]маг_проект!M7</f>
        <v>21.437894797142125</v>
      </c>
      <c r="O60" s="21">
        <f>[2]маг_проект!N7</f>
        <v>37.44610444915655</v>
      </c>
      <c r="P60" s="21">
        <f>[2]маг_проект!R7</f>
        <v>57.25</v>
      </c>
      <c r="Q60" s="25">
        <f>[2]маг_проект!S7</f>
        <v>32</v>
      </c>
      <c r="R60" s="25">
        <f>[2]маг_проект!T7</f>
        <v>80</v>
      </c>
    </row>
    <row r="61" spans="1:18" ht="62.4" x14ac:dyDescent="0.3">
      <c r="A61" s="2" t="s">
        <v>160</v>
      </c>
      <c r="B61" s="2" t="s">
        <v>161</v>
      </c>
      <c r="C61" s="2" t="s">
        <v>6</v>
      </c>
      <c r="D61" s="5" t="s">
        <v>149</v>
      </c>
      <c r="E61" s="5" t="s">
        <v>45</v>
      </c>
      <c r="F61" s="5" t="s">
        <v>22</v>
      </c>
      <c r="G61" s="5" t="s">
        <v>23</v>
      </c>
      <c r="H61" s="2" t="s">
        <v>62</v>
      </c>
      <c r="I61" s="2" t="s">
        <v>2</v>
      </c>
      <c r="J61" s="2" t="s">
        <v>104</v>
      </c>
      <c r="K61" s="30"/>
      <c r="L61" s="30"/>
      <c r="M61" s="21">
        <f>[2]маг_проект!L8</f>
        <v>35.75</v>
      </c>
      <c r="N61" s="21">
        <f>[2]маг_проект!M8</f>
        <v>34.160161982441871</v>
      </c>
      <c r="O61" s="21">
        <f>[2]маг_проект!N8</f>
        <v>95.552900650187055</v>
      </c>
      <c r="P61" s="21">
        <f>[2]маг_проект!R8</f>
        <v>35.75</v>
      </c>
      <c r="Q61" s="25">
        <f>[2]маг_проект!S8</f>
        <v>-2</v>
      </c>
      <c r="R61" s="25">
        <f>[2]маг_проект!T8</f>
        <v>74</v>
      </c>
    </row>
    <row r="62" spans="1:18" ht="31.2" x14ac:dyDescent="0.3">
      <c r="A62" s="37" t="s">
        <v>165</v>
      </c>
      <c r="B62" s="37" t="s">
        <v>166</v>
      </c>
      <c r="C62" s="37" t="s">
        <v>7</v>
      </c>
      <c r="D62" s="2" t="s">
        <v>167</v>
      </c>
      <c r="E62" s="2" t="s">
        <v>28</v>
      </c>
      <c r="F62" s="2" t="s">
        <v>28</v>
      </c>
      <c r="G62" s="2" t="s">
        <v>27</v>
      </c>
      <c r="H62" s="37" t="s">
        <v>93</v>
      </c>
      <c r="I62" s="37" t="s">
        <v>2</v>
      </c>
      <c r="J62" s="37" t="s">
        <v>104</v>
      </c>
      <c r="K62" s="38"/>
      <c r="L62" s="38"/>
      <c r="M62" s="21">
        <f>[2]спец_проект!L5</f>
        <v>53.25</v>
      </c>
      <c r="N62" s="21">
        <f>[2]спец_проект!M5</f>
        <v>28.418010720902569</v>
      </c>
      <c r="O62" s="21">
        <f>[2]спец_проект!N5</f>
        <v>53.367156283385107</v>
      </c>
      <c r="P62" s="40">
        <f>[2]спец_проект!R5</f>
        <v>53.25</v>
      </c>
      <c r="Q62" s="25">
        <f>[2]спец_проект!S5</f>
        <v>16</v>
      </c>
      <c r="R62" s="25">
        <f>[2]спец_проект!T5</f>
        <v>80</v>
      </c>
    </row>
    <row r="63" spans="1:18" ht="62.4" x14ac:dyDescent="0.3">
      <c r="A63" s="37" t="s">
        <v>168</v>
      </c>
      <c r="B63" s="37" t="s">
        <v>169</v>
      </c>
      <c r="C63" s="37" t="s">
        <v>7</v>
      </c>
      <c r="D63" s="2" t="s">
        <v>170</v>
      </c>
      <c r="E63" s="2" t="s">
        <v>28</v>
      </c>
      <c r="F63" s="2" t="s">
        <v>28</v>
      </c>
      <c r="G63" s="2" t="s">
        <v>27</v>
      </c>
      <c r="H63" s="37" t="s">
        <v>93</v>
      </c>
      <c r="I63" s="37" t="s">
        <v>2</v>
      </c>
      <c r="J63" s="37" t="s">
        <v>104</v>
      </c>
      <c r="K63" s="38"/>
      <c r="L63" s="38"/>
      <c r="M63" s="21">
        <f>[2]спец_проект!L6</f>
        <v>54</v>
      </c>
      <c r="N63" s="21">
        <f>[2]спец_проект!M6</f>
        <v>16.472198800807782</v>
      </c>
      <c r="O63" s="21">
        <f>[2]спец_проект!N6</f>
        <v>30.504071853347742</v>
      </c>
      <c r="P63" s="40">
        <f>[2]спец_проект!R6</f>
        <v>54</v>
      </c>
      <c r="Q63" s="25">
        <f>[2]спец_проект!S6</f>
        <v>35</v>
      </c>
      <c r="R63" s="25">
        <f>[2]спец_проект!T6</f>
        <v>71</v>
      </c>
    </row>
    <row r="64" spans="1:18" ht="31.2" x14ac:dyDescent="0.3">
      <c r="A64" s="2" t="s">
        <v>546</v>
      </c>
      <c r="B64" s="2" t="s">
        <v>547</v>
      </c>
      <c r="C64" s="2" t="s">
        <v>283</v>
      </c>
      <c r="D64" s="2" t="s">
        <v>548</v>
      </c>
      <c r="E64" s="2" t="s">
        <v>22</v>
      </c>
      <c r="F64" s="2"/>
      <c r="G64" s="2" t="s">
        <v>27</v>
      </c>
      <c r="H64" s="2" t="s">
        <v>93</v>
      </c>
      <c r="I64" s="2" t="s">
        <v>2</v>
      </c>
      <c r="J64" s="2" t="s">
        <v>104</v>
      </c>
      <c r="K64" s="30"/>
      <c r="L64" s="30"/>
      <c r="M64" s="21">
        <f>[2]спец_проект!L7</f>
        <v>60.75</v>
      </c>
      <c r="N64" s="21">
        <f>[2]спец_проект!M7</f>
        <v>18.20942979154848</v>
      </c>
      <c r="O64" s="21">
        <f>[2]спец_проект!N7</f>
        <v>29.974370027240298</v>
      </c>
      <c r="P64" s="21">
        <f>[2]спец_проект!R7</f>
        <v>60.75</v>
      </c>
      <c r="Q64" s="25">
        <f>[2]спец_проект!S7</f>
        <v>40</v>
      </c>
      <c r="R64" s="25">
        <f>[2]спец_проект!T7</f>
        <v>82</v>
      </c>
    </row>
    <row r="65" spans="1:19" ht="46.8" x14ac:dyDescent="0.3">
      <c r="A65" s="2" t="s">
        <v>171</v>
      </c>
      <c r="B65" s="2" t="s">
        <v>172</v>
      </c>
      <c r="C65" s="2" t="s">
        <v>103</v>
      </c>
      <c r="D65" s="2" t="s">
        <v>173</v>
      </c>
      <c r="E65" s="2" t="s">
        <v>28</v>
      </c>
      <c r="F65" s="2" t="s">
        <v>28</v>
      </c>
      <c r="G65" s="2" t="s">
        <v>27</v>
      </c>
      <c r="H65" s="2" t="s">
        <v>93</v>
      </c>
      <c r="I65" s="2" t="s">
        <v>2</v>
      </c>
      <c r="J65" s="2" t="s">
        <v>104</v>
      </c>
      <c r="K65" s="30">
        <v>1</v>
      </c>
      <c r="L65" s="30" t="s">
        <v>1186</v>
      </c>
      <c r="M65" s="21">
        <f>[2]спец_проект!L8</f>
        <v>73</v>
      </c>
      <c r="N65" s="21">
        <f>[2]спец_проект!M8</f>
        <v>7.3936910042729442</v>
      </c>
      <c r="O65" s="21">
        <f>[2]спец_проект!N8</f>
        <v>10.128343841469786</v>
      </c>
      <c r="P65" s="21">
        <f>[2]спец_проект!R8</f>
        <v>73</v>
      </c>
      <c r="Q65" s="25">
        <f>[2]спец_проект!S8</f>
        <v>64</v>
      </c>
      <c r="R65" s="25">
        <f>[2]спец_проект!T8</f>
        <v>82</v>
      </c>
    </row>
    <row r="66" spans="1:19" ht="31.2" x14ac:dyDescent="0.3">
      <c r="A66" s="2" t="s">
        <v>174</v>
      </c>
      <c r="B66" s="2" t="s">
        <v>175</v>
      </c>
      <c r="C66" s="2" t="s">
        <v>59</v>
      </c>
      <c r="D66" s="2" t="s">
        <v>176</v>
      </c>
      <c r="E66" s="2" t="s">
        <v>22</v>
      </c>
      <c r="F66" s="2" t="s">
        <v>28</v>
      </c>
      <c r="G66" s="2" t="s">
        <v>177</v>
      </c>
      <c r="H66" s="2" t="s">
        <v>93</v>
      </c>
      <c r="I66" s="2" t="s">
        <v>2</v>
      </c>
      <c r="J66" s="2" t="s">
        <v>104</v>
      </c>
      <c r="K66" s="30"/>
      <c r="L66" s="30"/>
      <c r="M66" s="21">
        <f>[2]спец_проект!L9</f>
        <v>54</v>
      </c>
      <c r="N66" s="21">
        <f>[2]спец_проект!M9</f>
        <v>21.307275752662516</v>
      </c>
      <c r="O66" s="21">
        <f>[2]спец_проект!N9</f>
        <v>39.457918060486143</v>
      </c>
      <c r="P66" s="21">
        <f>[2]спец_проект!R9</f>
        <v>54</v>
      </c>
      <c r="Q66" s="25">
        <f>[2]спец_проект!S9</f>
        <v>25</v>
      </c>
      <c r="R66" s="25">
        <f>[2]спец_проект!T9</f>
        <v>76</v>
      </c>
    </row>
    <row r="67" spans="1:19" ht="31.2" x14ac:dyDescent="0.3">
      <c r="A67" s="2" t="s">
        <v>1036</v>
      </c>
      <c r="B67" s="2" t="s">
        <v>1035</v>
      </c>
      <c r="C67" s="2" t="s">
        <v>1034</v>
      </c>
      <c r="D67" s="2" t="s">
        <v>1037</v>
      </c>
      <c r="E67" s="2" t="s">
        <v>49</v>
      </c>
      <c r="F67" s="2"/>
      <c r="G67" s="2"/>
      <c r="H67" s="2" t="s">
        <v>61</v>
      </c>
      <c r="I67" s="2" t="s">
        <v>0</v>
      </c>
      <c r="J67" s="2" t="s">
        <v>181</v>
      </c>
      <c r="K67" s="30"/>
      <c r="L67" s="30"/>
      <c r="M67" s="21">
        <f>'[3]Бак-нир'!M5</f>
        <v>37.25</v>
      </c>
      <c r="N67" s="21">
        <f>'[3]Бак-нир'!N5</f>
        <v>20.359273071502333</v>
      </c>
      <c r="O67" s="21">
        <f>'[3]Бак-нир'!O5</f>
        <v>54.655766634905589</v>
      </c>
      <c r="P67" s="21">
        <f>'[3]Бак-нир'!S5</f>
        <v>37.25</v>
      </c>
      <c r="Q67" s="25">
        <f>'[3]Бак-нир'!T5</f>
        <v>9</v>
      </c>
      <c r="R67" s="25">
        <f>'[3]Бак-нир'!U5</f>
        <v>65</v>
      </c>
      <c r="S67" s="41"/>
    </row>
    <row r="68" spans="1:19" ht="31.2" x14ac:dyDescent="0.3">
      <c r="A68" s="37" t="s">
        <v>178</v>
      </c>
      <c r="B68" s="37" t="s">
        <v>179</v>
      </c>
      <c r="C68" s="37" t="s">
        <v>7</v>
      </c>
      <c r="D68" s="2" t="s">
        <v>180</v>
      </c>
      <c r="E68" s="2" t="s">
        <v>28</v>
      </c>
      <c r="F68" s="2"/>
      <c r="G68" s="2" t="s">
        <v>27</v>
      </c>
      <c r="H68" s="37" t="s">
        <v>61</v>
      </c>
      <c r="I68" s="37" t="s">
        <v>2</v>
      </c>
      <c r="J68" s="37" t="s">
        <v>181</v>
      </c>
      <c r="K68" s="38"/>
      <c r="L68" s="38"/>
      <c r="M68" s="21">
        <f>'[3]Бак-проект'!N5</f>
        <v>51.666666666666664</v>
      </c>
      <c r="N68" s="21">
        <f>'[3]Бак-проект'!O5</f>
        <v>15.604486534327235</v>
      </c>
      <c r="O68" s="21">
        <f>'[3]Бак-проект'!P5</f>
        <v>30.202232001923679</v>
      </c>
      <c r="P68" s="40">
        <f>'[3]Бак-проект'!T5</f>
        <v>51.666666666666664</v>
      </c>
      <c r="Q68" s="25">
        <f>'[3]Бак-проект'!U5</f>
        <v>32</v>
      </c>
      <c r="R68" s="25">
        <f>'[3]Бак-проект'!V5</f>
        <v>78</v>
      </c>
    </row>
    <row r="69" spans="1:19" ht="31.2" x14ac:dyDescent="0.3">
      <c r="A69" s="2" t="s">
        <v>182</v>
      </c>
      <c r="B69" s="2" t="s">
        <v>183</v>
      </c>
      <c r="C69" s="2" t="s">
        <v>59</v>
      </c>
      <c r="D69" s="2" t="s">
        <v>184</v>
      </c>
      <c r="E69" s="2" t="s">
        <v>28</v>
      </c>
      <c r="F69" s="2" t="s">
        <v>28</v>
      </c>
      <c r="G69" s="2" t="s">
        <v>27</v>
      </c>
      <c r="H69" s="2" t="s">
        <v>61</v>
      </c>
      <c r="I69" s="2" t="s">
        <v>2</v>
      </c>
      <c r="J69" s="2" t="s">
        <v>181</v>
      </c>
      <c r="K69" s="30"/>
      <c r="L69" s="30"/>
      <c r="M69" s="21">
        <f>'[3]Бак-проект'!N6</f>
        <v>46.111111111111114</v>
      </c>
      <c r="N69" s="21">
        <f>'[3]Бак-проект'!O6</f>
        <v>14.581190318732943</v>
      </c>
      <c r="O69" s="21">
        <f>'[3]Бак-проект'!P6</f>
        <v>31.621858522553371</v>
      </c>
      <c r="P69" s="21">
        <f>'[3]Бак-проект'!T6</f>
        <v>42.25</v>
      </c>
      <c r="Q69" s="25">
        <f>'[3]Бак-проект'!U6</f>
        <v>32</v>
      </c>
      <c r="R69" s="25">
        <f>'[3]Бак-проект'!V6</f>
        <v>77</v>
      </c>
    </row>
    <row r="70" spans="1:19" ht="31.2" x14ac:dyDescent="0.3">
      <c r="A70" s="2" t="s">
        <v>185</v>
      </c>
      <c r="B70" s="2" t="s">
        <v>186</v>
      </c>
      <c r="C70" s="2" t="s">
        <v>55</v>
      </c>
      <c r="D70" s="5" t="s">
        <v>187</v>
      </c>
      <c r="E70" s="2"/>
      <c r="F70" s="2"/>
      <c r="G70" s="2"/>
      <c r="H70" s="2" t="s">
        <v>61</v>
      </c>
      <c r="I70" s="2" t="s">
        <v>2</v>
      </c>
      <c r="J70" s="2" t="s">
        <v>181</v>
      </c>
      <c r="K70" s="30"/>
      <c r="L70" s="30"/>
      <c r="M70" s="21">
        <f>'[3]Бак-проект'!N7</f>
        <v>45.777777777777779</v>
      </c>
      <c r="N70" s="21">
        <f>'[3]Бак-проект'!O7</f>
        <v>14.652455236049839</v>
      </c>
      <c r="O70" s="21">
        <f>'[3]Бак-проект'!P7</f>
        <v>32.007790564186536</v>
      </c>
      <c r="P70" s="21">
        <f>'[3]Бак-проект'!T7</f>
        <v>45.777777777777779</v>
      </c>
      <c r="Q70" s="25">
        <f>'[3]Бак-проект'!U7</f>
        <v>28</v>
      </c>
      <c r="R70" s="25">
        <f>'[3]Бак-проект'!V7</f>
        <v>70</v>
      </c>
    </row>
    <row r="71" spans="1:19" ht="31.2" x14ac:dyDescent="0.3">
      <c r="A71" s="2" t="s">
        <v>188</v>
      </c>
      <c r="B71" s="2" t="s">
        <v>189</v>
      </c>
      <c r="C71" s="2" t="s">
        <v>6</v>
      </c>
      <c r="D71" s="2" t="s">
        <v>190</v>
      </c>
      <c r="E71" s="2" t="s">
        <v>28</v>
      </c>
      <c r="F71" s="2"/>
      <c r="G71" s="2"/>
      <c r="H71" s="2" t="s">
        <v>61</v>
      </c>
      <c r="I71" s="2" t="s">
        <v>2</v>
      </c>
      <c r="J71" s="2" t="s">
        <v>181</v>
      </c>
      <c r="K71" s="30"/>
      <c r="L71" s="30"/>
      <c r="M71" s="21">
        <f>'[3]Бак-проект'!N8</f>
        <v>60.666666666666664</v>
      </c>
      <c r="N71" s="21">
        <f>'[3]Бак-проект'!O8</f>
        <v>12.698425099200294</v>
      </c>
      <c r="O71" s="21">
        <f>'[3]Бак-проект'!P8</f>
        <v>20.931469943736751</v>
      </c>
      <c r="P71" s="21">
        <f>'[3]Бак-проект'!T8</f>
        <v>60.666666666666664</v>
      </c>
      <c r="Q71" s="25">
        <f>'[3]Бак-проект'!U8</f>
        <v>40</v>
      </c>
      <c r="R71" s="25">
        <f>'[3]Бак-проект'!V8</f>
        <v>82</v>
      </c>
    </row>
    <row r="72" spans="1:19" ht="46.8" x14ac:dyDescent="0.3">
      <c r="A72" s="2" t="s">
        <v>314</v>
      </c>
      <c r="B72" s="2" t="s">
        <v>315</v>
      </c>
      <c r="C72" s="2" t="s">
        <v>283</v>
      </c>
      <c r="D72" s="2" t="s">
        <v>313</v>
      </c>
      <c r="E72" s="2" t="s">
        <v>28</v>
      </c>
      <c r="F72" s="2" t="s">
        <v>28</v>
      </c>
      <c r="G72" s="2" t="s">
        <v>27</v>
      </c>
      <c r="H72" s="2" t="s">
        <v>61</v>
      </c>
      <c r="I72" s="2" t="s">
        <v>2</v>
      </c>
      <c r="J72" s="2" t="s">
        <v>181</v>
      </c>
      <c r="K72" s="30"/>
      <c r="L72" s="30"/>
      <c r="M72" s="21">
        <f>'[3]Бак-проект'!N9</f>
        <v>60.111111111111114</v>
      </c>
      <c r="N72" s="21">
        <f>'[3]Бак-проект'!O9</f>
        <v>14.075194887144949</v>
      </c>
      <c r="O72" s="21">
        <f>'[3]Бак-проект'!P9</f>
        <v>23.415296485084017</v>
      </c>
      <c r="P72" s="21">
        <f>'[3]Бак-проект'!T9</f>
        <v>60.111111111111114</v>
      </c>
      <c r="Q72" s="25">
        <f>'[3]Бак-проект'!U9</f>
        <v>44</v>
      </c>
      <c r="R72" s="25">
        <f>'[3]Бак-проект'!V9</f>
        <v>80</v>
      </c>
    </row>
    <row r="73" spans="1:19" ht="31.2" x14ac:dyDescent="0.3">
      <c r="A73" s="2" t="s">
        <v>191</v>
      </c>
      <c r="B73" s="2" t="s">
        <v>192</v>
      </c>
      <c r="C73" s="2" t="s">
        <v>6</v>
      </c>
      <c r="D73" s="2" t="s">
        <v>193</v>
      </c>
      <c r="E73" s="2" t="s">
        <v>28</v>
      </c>
      <c r="F73" s="2" t="s">
        <v>28</v>
      </c>
      <c r="G73" s="2" t="s">
        <v>27</v>
      </c>
      <c r="H73" s="2" t="s">
        <v>61</v>
      </c>
      <c r="I73" s="2" t="s">
        <v>2</v>
      </c>
      <c r="J73" s="2" t="s">
        <v>181</v>
      </c>
      <c r="K73" s="30"/>
      <c r="L73" s="30"/>
      <c r="M73" s="21">
        <f>'[3]Бак-проект'!N10</f>
        <v>60.222222222222221</v>
      </c>
      <c r="N73" s="21">
        <f>'[3]Бак-проект'!O10</f>
        <v>18.939230302323384</v>
      </c>
      <c r="O73" s="21">
        <f>'[3]Бак-проект'!P10</f>
        <v>31.448906406072041</v>
      </c>
      <c r="P73" s="21">
        <f>'[3]Бак-проект'!T10</f>
        <v>60.222222222222221</v>
      </c>
      <c r="Q73" s="25">
        <f>'[3]Бак-проект'!U10</f>
        <v>40</v>
      </c>
      <c r="R73" s="25">
        <f>'[3]Бак-проект'!V10</f>
        <v>92</v>
      </c>
    </row>
    <row r="74" spans="1:19" ht="46.8" x14ac:dyDescent="0.3">
      <c r="A74" s="2" t="s">
        <v>311</v>
      </c>
      <c r="B74" s="2" t="s">
        <v>312</v>
      </c>
      <c r="C74" s="2" t="s">
        <v>283</v>
      </c>
      <c r="D74" s="2" t="s">
        <v>313</v>
      </c>
      <c r="E74" s="2" t="s">
        <v>28</v>
      </c>
      <c r="F74" s="2" t="s">
        <v>28</v>
      </c>
      <c r="G74" s="2" t="s">
        <v>27</v>
      </c>
      <c r="H74" s="2" t="s">
        <v>61</v>
      </c>
      <c r="I74" s="2" t="s">
        <v>2</v>
      </c>
      <c r="J74" s="2" t="s">
        <v>181</v>
      </c>
      <c r="K74" s="30"/>
      <c r="L74" s="30"/>
      <c r="M74" s="21">
        <f>'[3]Бак-проект'!N11</f>
        <v>53</v>
      </c>
      <c r="N74" s="21">
        <f>'[3]Бак-проект'!O11</f>
        <v>15.305227865013967</v>
      </c>
      <c r="O74" s="21">
        <f>'[3]Бак-проект'!P11</f>
        <v>28.877788424554652</v>
      </c>
      <c r="P74" s="21">
        <f>'[3]Бак-проект'!T11</f>
        <v>53</v>
      </c>
      <c r="Q74" s="25">
        <f>'[3]Бак-проект'!U11</f>
        <v>30</v>
      </c>
      <c r="R74" s="25">
        <f>'[3]Бак-проект'!V11</f>
        <v>72</v>
      </c>
    </row>
    <row r="75" spans="1:19" ht="31.2" x14ac:dyDescent="0.3">
      <c r="A75" s="37" t="s">
        <v>194</v>
      </c>
      <c r="B75" s="37" t="s">
        <v>196</v>
      </c>
      <c r="C75" s="37" t="s">
        <v>195</v>
      </c>
      <c r="D75" s="2" t="s">
        <v>197</v>
      </c>
      <c r="E75" s="2" t="s">
        <v>28</v>
      </c>
      <c r="F75" s="2"/>
      <c r="G75" s="2" t="s">
        <v>27</v>
      </c>
      <c r="H75" s="37" t="s">
        <v>61</v>
      </c>
      <c r="I75" s="37" t="s">
        <v>2</v>
      </c>
      <c r="J75" s="37" t="s">
        <v>181</v>
      </c>
      <c r="K75" s="38"/>
      <c r="L75" s="38"/>
      <c r="M75" s="21">
        <f>'[3]Бак-проект'!N12</f>
        <v>46.555555555555557</v>
      </c>
      <c r="N75" s="21">
        <f>'[3]Бак-проект'!O12</f>
        <v>17.868345692250802</v>
      </c>
      <c r="O75" s="21">
        <f>'[3]Бак-проект'!P12</f>
        <v>38.380694804357333</v>
      </c>
      <c r="P75" s="40">
        <f>'[3]Бак-проект'!T12</f>
        <v>46.555555555555557</v>
      </c>
      <c r="Q75" s="25">
        <f>'[3]Бак-проект'!U12</f>
        <v>24</v>
      </c>
      <c r="R75" s="25">
        <f>'[3]Бак-проект'!V12</f>
        <v>72</v>
      </c>
    </row>
    <row r="76" spans="1:19" ht="31.2" x14ac:dyDescent="0.3">
      <c r="A76" s="2" t="s">
        <v>1038</v>
      </c>
      <c r="B76" s="2" t="s">
        <v>1039</v>
      </c>
      <c r="C76" s="2" t="s">
        <v>1034</v>
      </c>
      <c r="D76" s="2" t="s">
        <v>1037</v>
      </c>
      <c r="E76" s="2" t="s">
        <v>49</v>
      </c>
      <c r="F76" s="2"/>
      <c r="G76" s="2"/>
      <c r="H76" s="2" t="s">
        <v>61</v>
      </c>
      <c r="I76" s="2" t="s">
        <v>2</v>
      </c>
      <c r="J76" s="2" t="s">
        <v>181</v>
      </c>
      <c r="K76" s="30"/>
      <c r="L76" s="30"/>
      <c r="M76" s="21">
        <f>'[3]Бак-проект'!N13</f>
        <v>49.333333333333336</v>
      </c>
      <c r="N76" s="21">
        <f>'[3]Бак-проект'!O13</f>
        <v>14.958275301651591</v>
      </c>
      <c r="O76" s="21">
        <f>'[3]Бак-проект'!P13</f>
        <v>30.320828314158632</v>
      </c>
      <c r="P76" s="21">
        <f>'[3]Бак-проект'!T13</f>
        <v>49.333333333333336</v>
      </c>
      <c r="Q76" s="25">
        <f>'[3]Бак-проект'!U13</f>
        <v>30</v>
      </c>
      <c r="R76" s="25">
        <f>'[3]Бак-проект'!V13</f>
        <v>72</v>
      </c>
    </row>
    <row r="77" spans="1:19" ht="46.8" x14ac:dyDescent="0.3">
      <c r="A77" s="2" t="s">
        <v>198</v>
      </c>
      <c r="B77" s="2" t="s">
        <v>199</v>
      </c>
      <c r="C77" s="2" t="s">
        <v>5</v>
      </c>
      <c r="D77" s="2" t="s">
        <v>200</v>
      </c>
      <c r="E77" s="2" t="s">
        <v>49</v>
      </c>
      <c r="F77" s="2"/>
      <c r="G77" s="2"/>
      <c r="H77" s="2" t="s">
        <v>61</v>
      </c>
      <c r="I77" s="2" t="s">
        <v>2</v>
      </c>
      <c r="J77" s="2" t="s">
        <v>181</v>
      </c>
      <c r="K77" s="30"/>
      <c r="L77" s="30"/>
      <c r="M77" s="21">
        <f>'[3]Бак-проект'!N14</f>
        <v>50</v>
      </c>
      <c r="N77" s="21">
        <f>'[3]Бак-проект'!O14</f>
        <v>13.573871960498227</v>
      </c>
      <c r="O77" s="21">
        <f>'[3]Бак-проект'!P14</f>
        <v>27.147743920996454</v>
      </c>
      <c r="P77" s="21">
        <f>'[3]Бак-проект'!T14</f>
        <v>50</v>
      </c>
      <c r="Q77" s="25">
        <f>'[3]Бак-проект'!U14</f>
        <v>32</v>
      </c>
      <c r="R77" s="25">
        <f>'[3]Бак-проект'!V14</f>
        <v>72</v>
      </c>
    </row>
    <row r="78" spans="1:19" ht="46.8" x14ac:dyDescent="0.3">
      <c r="A78" s="2" t="s">
        <v>201</v>
      </c>
      <c r="B78" s="2" t="s">
        <v>202</v>
      </c>
      <c r="C78" s="2" t="s">
        <v>55</v>
      </c>
      <c r="D78" s="2" t="s">
        <v>203</v>
      </c>
      <c r="E78" s="2" t="s">
        <v>28</v>
      </c>
      <c r="F78" s="2"/>
      <c r="G78" s="2" t="s">
        <v>27</v>
      </c>
      <c r="H78" s="2" t="s">
        <v>61</v>
      </c>
      <c r="I78" s="2" t="s">
        <v>2</v>
      </c>
      <c r="J78" s="2" t="s">
        <v>181</v>
      </c>
      <c r="K78" s="30"/>
      <c r="L78" s="30"/>
      <c r="M78" s="21">
        <f>'[3]Бак-проект'!N15</f>
        <v>43.777777777777779</v>
      </c>
      <c r="N78" s="21">
        <f>'[3]Бак-проект'!O15</f>
        <v>23.583775025310182</v>
      </c>
      <c r="O78" s="21">
        <f>'[3]Бак-проект'!P15</f>
        <v>53.871567316698389</v>
      </c>
      <c r="P78" s="21">
        <f>'[3]Бак-проект'!T15</f>
        <v>49.25</v>
      </c>
      <c r="Q78" s="25">
        <f>'[3]Бак-проект'!U15</f>
        <v>0</v>
      </c>
      <c r="R78" s="25">
        <f>'[3]Бак-проект'!V15</f>
        <v>74</v>
      </c>
    </row>
    <row r="79" spans="1:19" ht="46.8" x14ac:dyDescent="0.3">
      <c r="A79" s="2" t="s">
        <v>205</v>
      </c>
      <c r="B79" s="2" t="s">
        <v>204</v>
      </c>
      <c r="C79" s="2" t="s">
        <v>6</v>
      </c>
      <c r="D79" s="5" t="s">
        <v>206</v>
      </c>
      <c r="E79" s="5" t="s">
        <v>28</v>
      </c>
      <c r="F79" s="5" t="s">
        <v>28</v>
      </c>
      <c r="G79" s="5" t="s">
        <v>27</v>
      </c>
      <c r="H79" s="2" t="s">
        <v>61</v>
      </c>
      <c r="I79" s="2" t="s">
        <v>2</v>
      </c>
      <c r="J79" s="2" t="s">
        <v>181</v>
      </c>
      <c r="K79" s="30">
        <v>1</v>
      </c>
      <c r="L79" s="30" t="s">
        <v>1187</v>
      </c>
      <c r="M79" s="21">
        <f>'[3]Бак-проект'!N16</f>
        <v>60.666666666666664</v>
      </c>
      <c r="N79" s="21">
        <f>'[3]Бак-проект'!O16</f>
        <v>26.367593746870419</v>
      </c>
      <c r="O79" s="21">
        <f>'[3]Бак-проект'!P16</f>
        <v>43.463066615720471</v>
      </c>
      <c r="P79" s="21">
        <f>'[3]Бак-проект'!T16</f>
        <v>67</v>
      </c>
      <c r="Q79" s="25">
        <f>'[3]Бак-проект'!U16</f>
        <v>10</v>
      </c>
      <c r="R79" s="25">
        <f>'[3]Бак-проект'!V16</f>
        <v>92</v>
      </c>
    </row>
    <row r="80" spans="1:19" ht="31.2" x14ac:dyDescent="0.3">
      <c r="A80" s="2" t="s">
        <v>210</v>
      </c>
      <c r="B80" s="2" t="s">
        <v>211</v>
      </c>
      <c r="C80" s="2" t="s">
        <v>84</v>
      </c>
      <c r="D80" s="2" t="s">
        <v>212</v>
      </c>
      <c r="E80" s="2" t="s">
        <v>45</v>
      </c>
      <c r="F80" s="2" t="s">
        <v>28</v>
      </c>
      <c r="G80" s="2" t="s">
        <v>27</v>
      </c>
      <c r="H80" s="2" t="s">
        <v>61</v>
      </c>
      <c r="I80" s="2" t="s">
        <v>2</v>
      </c>
      <c r="J80" s="2" t="s">
        <v>181</v>
      </c>
      <c r="K80" s="30"/>
      <c r="L80" s="30"/>
      <c r="M80" s="21">
        <f>'[3]Бак-проект'!N17</f>
        <v>58.111111111111114</v>
      </c>
      <c r="N80" s="21">
        <f>'[3]Бак-проект'!O17</f>
        <v>15.259787387480579</v>
      </c>
      <c r="O80" s="21">
        <f>'[3]Бак-проект'!P17</f>
        <v>26.259672368513421</v>
      </c>
      <c r="P80" s="21">
        <f>'[3]Бак-проект'!T17</f>
        <v>58.111111111111114</v>
      </c>
      <c r="Q80" s="25">
        <f>'[3]Бак-проект'!U17</f>
        <v>41</v>
      </c>
      <c r="R80" s="25">
        <f>'[3]Бак-проект'!V17</f>
        <v>79</v>
      </c>
    </row>
    <row r="81" spans="1:18" ht="31.2" x14ac:dyDescent="0.3">
      <c r="A81" s="2" t="s">
        <v>213</v>
      </c>
      <c r="B81" s="2" t="s">
        <v>215</v>
      </c>
      <c r="C81" s="2" t="s">
        <v>117</v>
      </c>
      <c r="D81" s="2" t="s">
        <v>214</v>
      </c>
      <c r="E81" s="2" t="s">
        <v>28</v>
      </c>
      <c r="F81" s="2"/>
      <c r="G81" s="2" t="s">
        <v>27</v>
      </c>
      <c r="H81" s="2" t="s">
        <v>61</v>
      </c>
      <c r="I81" s="2" t="s">
        <v>2</v>
      </c>
      <c r="J81" s="2" t="s">
        <v>181</v>
      </c>
      <c r="K81" s="30"/>
      <c r="L81" s="30"/>
      <c r="M81" s="21">
        <f>'[3]Бак-проект'!N18</f>
        <v>53.666666666666664</v>
      </c>
      <c r="N81" s="21">
        <f>'[3]Бак-проект'!O18</f>
        <v>29.457596643310872</v>
      </c>
      <c r="O81" s="21">
        <f>'[3]Бак-проект'!P18</f>
        <v>54.88993163349852</v>
      </c>
      <c r="P81" s="21">
        <f>'[3]Бак-проект'!T18</f>
        <v>60.375</v>
      </c>
      <c r="Q81" s="25">
        <f>'[3]Бак-проект'!U18</f>
        <v>0</v>
      </c>
      <c r="R81" s="25">
        <f>'[3]Бак-проект'!V18</f>
        <v>100</v>
      </c>
    </row>
    <row r="82" spans="1:18" ht="46.8" x14ac:dyDescent="0.3">
      <c r="A82" s="2" t="s">
        <v>216</v>
      </c>
      <c r="B82" s="2" t="s">
        <v>217</v>
      </c>
      <c r="C82" s="2" t="s">
        <v>156</v>
      </c>
      <c r="D82" s="2" t="s">
        <v>218</v>
      </c>
      <c r="E82" s="2" t="s">
        <v>22</v>
      </c>
      <c r="F82" s="2" t="s">
        <v>28</v>
      </c>
      <c r="G82" s="2" t="s">
        <v>27</v>
      </c>
      <c r="H82" s="2" t="s">
        <v>61</v>
      </c>
      <c r="I82" s="2" t="s">
        <v>2</v>
      </c>
      <c r="J82" s="2" t="s">
        <v>181</v>
      </c>
      <c r="K82" s="30">
        <v>3</v>
      </c>
      <c r="L82" s="30" t="s">
        <v>1187</v>
      </c>
      <c r="M82" s="21">
        <f>'[3]Бак-проект'!N19</f>
        <v>64.888888888888886</v>
      </c>
      <c r="N82" s="21">
        <f>'[3]Бак-проект'!O19</f>
        <v>14.675186919120019</v>
      </c>
      <c r="O82" s="21">
        <f>'[3]Бак-проект'!P19</f>
        <v>22.615870252068522</v>
      </c>
      <c r="P82" s="21">
        <f>'[3]Бак-проект'!T19</f>
        <v>64.888888888888886</v>
      </c>
      <c r="Q82" s="25">
        <f>'[3]Бак-проект'!U19</f>
        <v>48</v>
      </c>
      <c r="R82" s="25">
        <f>'[3]Бак-проект'!V19</f>
        <v>82</v>
      </c>
    </row>
    <row r="83" spans="1:18" ht="46.8" x14ac:dyDescent="0.3">
      <c r="A83" s="2" t="s">
        <v>219</v>
      </c>
      <c r="B83" s="2" t="s">
        <v>220</v>
      </c>
      <c r="C83" s="2" t="s">
        <v>6</v>
      </c>
      <c r="D83" s="5" t="s">
        <v>221</v>
      </c>
      <c r="E83" s="5" t="s">
        <v>45</v>
      </c>
      <c r="F83" s="5" t="s">
        <v>28</v>
      </c>
      <c r="G83" s="5" t="s">
        <v>27</v>
      </c>
      <c r="H83" s="2" t="s">
        <v>61</v>
      </c>
      <c r="I83" s="2" t="s">
        <v>2</v>
      </c>
      <c r="J83" s="2" t="s">
        <v>181</v>
      </c>
      <c r="K83" s="30">
        <v>2</v>
      </c>
      <c r="L83" s="30" t="s">
        <v>1187</v>
      </c>
      <c r="M83" s="21">
        <f>'[3]Бак-проект'!N20</f>
        <v>69</v>
      </c>
      <c r="N83" s="21">
        <f>'[3]Бак-проект'!O20</f>
        <v>9.9121138007995047</v>
      </c>
      <c r="O83" s="21">
        <f>'[3]Бак-проект'!P20</f>
        <v>14.365382319999281</v>
      </c>
      <c r="P83" s="21">
        <f>'[3]Бак-проект'!T20</f>
        <v>66.625</v>
      </c>
      <c r="Q83" s="25">
        <f>'[3]Бак-проект'!U20</f>
        <v>56</v>
      </c>
      <c r="R83" s="25">
        <f>'[3]Бак-проект'!V20</f>
        <v>88</v>
      </c>
    </row>
    <row r="84" spans="1:18" ht="46.8" x14ac:dyDescent="0.3">
      <c r="A84" s="2" t="s">
        <v>222</v>
      </c>
      <c r="B84" s="2" t="s">
        <v>223</v>
      </c>
      <c r="C84" s="2" t="s">
        <v>59</v>
      </c>
      <c r="D84" s="2" t="s">
        <v>224</v>
      </c>
      <c r="E84" s="2" t="s">
        <v>45</v>
      </c>
      <c r="F84" s="2" t="s">
        <v>22</v>
      </c>
      <c r="G84" s="2" t="s">
        <v>23</v>
      </c>
      <c r="H84" s="2" t="s">
        <v>61</v>
      </c>
      <c r="I84" s="2" t="s">
        <v>2</v>
      </c>
      <c r="J84" s="2" t="s">
        <v>181</v>
      </c>
      <c r="K84" s="30"/>
      <c r="L84" s="30"/>
      <c r="M84" s="21">
        <f>'[3]Бак-проект'!N21</f>
        <v>60.222222222222221</v>
      </c>
      <c r="N84" s="21">
        <f>'[3]Бак-проект'!O21</f>
        <v>13.917415149532774</v>
      </c>
      <c r="O84" s="21">
        <f>'[3]Бак-проект'!P21</f>
        <v>23.11009895678874</v>
      </c>
      <c r="P84" s="21">
        <f>'[3]Бак-проект'!T21</f>
        <v>60.222222222222221</v>
      </c>
      <c r="Q84" s="25">
        <f>'[3]Бак-проект'!U21</f>
        <v>36</v>
      </c>
      <c r="R84" s="25">
        <f>'[3]Бак-проект'!V21</f>
        <v>78</v>
      </c>
    </row>
    <row r="85" spans="1:18" ht="46.8" x14ac:dyDescent="0.3">
      <c r="A85" s="2" t="s">
        <v>1051</v>
      </c>
      <c r="B85" s="2" t="s">
        <v>1052</v>
      </c>
      <c r="C85" s="2" t="s">
        <v>1034</v>
      </c>
      <c r="D85" s="2" t="s">
        <v>1053</v>
      </c>
      <c r="E85" s="2" t="s">
        <v>49</v>
      </c>
      <c r="F85" s="2"/>
      <c r="G85" s="2" t="s">
        <v>1054</v>
      </c>
      <c r="H85" s="2" t="s">
        <v>62</v>
      </c>
      <c r="I85" s="2" t="s">
        <v>0</v>
      </c>
      <c r="J85" s="2" t="s">
        <v>181</v>
      </c>
      <c r="K85" s="30"/>
      <c r="L85" s="30"/>
      <c r="M85" s="21">
        <f>'[3]Маг-нир'!M5</f>
        <v>65.5</v>
      </c>
      <c r="N85" s="21">
        <f>'[3]Маг-нир'!N5</f>
        <v>10.392304845413264</v>
      </c>
      <c r="O85" s="21">
        <f>'[3]Маг-нир'!O5</f>
        <v>15.866114267806511</v>
      </c>
      <c r="P85" s="21">
        <f>'[3]Маг-нир'!S5</f>
        <v>65.5</v>
      </c>
      <c r="Q85" s="25">
        <f>'[3]Маг-нир'!T5</f>
        <v>54</v>
      </c>
      <c r="R85" s="25">
        <f>'[3]Маг-нир'!U5</f>
        <v>81</v>
      </c>
    </row>
    <row r="86" spans="1:18" ht="31.2" x14ac:dyDescent="0.3">
      <c r="A86" s="2" t="s">
        <v>227</v>
      </c>
      <c r="B86" s="2" t="s">
        <v>228</v>
      </c>
      <c r="C86" s="2" t="s">
        <v>84</v>
      </c>
      <c r="D86" s="2" t="s">
        <v>212</v>
      </c>
      <c r="E86" s="2" t="s">
        <v>45</v>
      </c>
      <c r="F86" s="2" t="s">
        <v>28</v>
      </c>
      <c r="G86" s="2" t="s">
        <v>27</v>
      </c>
      <c r="H86" s="2" t="s">
        <v>62</v>
      </c>
      <c r="I86" s="2" t="s">
        <v>0</v>
      </c>
      <c r="J86" s="2" t="s">
        <v>181</v>
      </c>
      <c r="K86" s="30"/>
      <c r="L86" s="30"/>
      <c r="M86" s="21">
        <f>'[3]Маг-нир'!M6</f>
        <v>60</v>
      </c>
      <c r="N86" s="21">
        <f>'[3]Маг-нир'!N6</f>
        <v>12.165525060596439</v>
      </c>
      <c r="O86" s="21">
        <f>'[3]Маг-нир'!O6</f>
        <v>20.275875100994064</v>
      </c>
      <c r="P86" s="21">
        <f>'[3]Маг-нир'!S6</f>
        <v>60</v>
      </c>
      <c r="Q86" s="25">
        <f>'[3]Маг-нир'!T6</f>
        <v>46</v>
      </c>
      <c r="R86" s="25">
        <f>'[3]Маг-нир'!U6</f>
        <v>78</v>
      </c>
    </row>
    <row r="87" spans="1:18" ht="46.8" x14ac:dyDescent="0.3">
      <c r="A87" s="2" t="s">
        <v>229</v>
      </c>
      <c r="B87" s="2" t="s">
        <v>230</v>
      </c>
      <c r="C87" s="2" t="s">
        <v>59</v>
      </c>
      <c r="D87" s="2" t="s">
        <v>231</v>
      </c>
      <c r="E87" s="6" t="s">
        <v>28</v>
      </c>
      <c r="F87" s="6" t="s">
        <v>28</v>
      </c>
      <c r="G87" s="6" t="s">
        <v>27</v>
      </c>
      <c r="H87" s="2" t="s">
        <v>62</v>
      </c>
      <c r="I87" s="2" t="s">
        <v>0</v>
      </c>
      <c r="J87" s="2" t="s">
        <v>181</v>
      </c>
      <c r="K87" s="30"/>
      <c r="L87" s="30"/>
      <c r="M87" s="21">
        <f>'[3]Маг-нир'!M7</f>
        <v>61</v>
      </c>
      <c r="N87" s="21">
        <f>'[3]Маг-нир'!N7</f>
        <v>17.270950011094186</v>
      </c>
      <c r="O87" s="21">
        <f>'[3]Маг-нир'!O7</f>
        <v>28.313032805072435</v>
      </c>
      <c r="P87" s="21">
        <f>'[3]Маг-нир'!S7</f>
        <v>61</v>
      </c>
      <c r="Q87" s="25">
        <f>'[3]Маг-нир'!T7</f>
        <v>38</v>
      </c>
      <c r="R87" s="25">
        <f>'[3]Маг-нир'!U7</f>
        <v>84</v>
      </c>
    </row>
    <row r="88" spans="1:18" ht="31.2" x14ac:dyDescent="0.3">
      <c r="A88" s="2" t="s">
        <v>232</v>
      </c>
      <c r="B88" s="2" t="s">
        <v>233</v>
      </c>
      <c r="C88" s="2" t="s">
        <v>6</v>
      </c>
      <c r="D88" s="5" t="s">
        <v>206</v>
      </c>
      <c r="E88" s="5" t="s">
        <v>28</v>
      </c>
      <c r="F88" s="5" t="s">
        <v>28</v>
      </c>
      <c r="G88" s="5" t="s">
        <v>27</v>
      </c>
      <c r="H88" s="2" t="s">
        <v>62</v>
      </c>
      <c r="I88" s="2" t="s">
        <v>0</v>
      </c>
      <c r="J88" s="2" t="s">
        <v>181</v>
      </c>
      <c r="K88" s="30"/>
      <c r="L88" s="30"/>
      <c r="M88" s="21">
        <f>'[3]Маг-нир'!M8</f>
        <v>59.625</v>
      </c>
      <c r="N88" s="21">
        <f>'[3]Маг-нир'!N8</f>
        <v>23.077122251887722</v>
      </c>
      <c r="O88" s="21">
        <f>'[3]Маг-нир'!O8</f>
        <v>38.703768975912325</v>
      </c>
      <c r="P88" s="21">
        <f>'[3]Маг-нир'!S8</f>
        <v>59.625</v>
      </c>
      <c r="Q88" s="25">
        <f>'[3]Маг-нир'!T8</f>
        <v>22</v>
      </c>
      <c r="R88" s="25">
        <f>'[3]Маг-нир'!U8</f>
        <v>86</v>
      </c>
    </row>
    <row r="89" spans="1:18" ht="46.8" x14ac:dyDescent="0.3">
      <c r="A89" s="2" t="s">
        <v>234</v>
      </c>
      <c r="B89" s="2" t="s">
        <v>235</v>
      </c>
      <c r="C89" s="2" t="s">
        <v>236</v>
      </c>
      <c r="D89" s="2" t="s">
        <v>237</v>
      </c>
      <c r="E89" s="6" t="s">
        <v>28</v>
      </c>
      <c r="F89" s="6" t="s">
        <v>28</v>
      </c>
      <c r="G89" s="6" t="s">
        <v>27</v>
      </c>
      <c r="H89" s="2" t="s">
        <v>62</v>
      </c>
      <c r="I89" s="2" t="s">
        <v>0</v>
      </c>
      <c r="J89" s="2" t="s">
        <v>181</v>
      </c>
      <c r="K89" s="30">
        <v>3</v>
      </c>
      <c r="L89" s="30" t="s">
        <v>1188</v>
      </c>
      <c r="M89" s="21">
        <f>'[3]Маг-нир'!M9</f>
        <v>66</v>
      </c>
      <c r="N89" s="21">
        <f>'[3]Маг-нир'!N9</f>
        <v>12.224097980160803</v>
      </c>
      <c r="O89" s="21">
        <f>'[3]Маг-нир'!O9</f>
        <v>18.521360576001218</v>
      </c>
      <c r="P89" s="21">
        <f>'[3]Маг-нир'!S9</f>
        <v>66</v>
      </c>
      <c r="Q89" s="25">
        <f>'[3]Маг-нир'!T9</f>
        <v>55</v>
      </c>
      <c r="R89" s="25">
        <f>'[3]Маг-нир'!U9</f>
        <v>86</v>
      </c>
    </row>
    <row r="90" spans="1:18" ht="46.8" x14ac:dyDescent="0.3">
      <c r="A90" s="2" t="s">
        <v>238</v>
      </c>
      <c r="B90" s="2" t="s">
        <v>239</v>
      </c>
      <c r="C90" s="2" t="s">
        <v>59</v>
      </c>
      <c r="D90" s="2" t="s">
        <v>240</v>
      </c>
      <c r="E90" s="2" t="s">
        <v>22</v>
      </c>
      <c r="F90" s="2" t="s">
        <v>22</v>
      </c>
      <c r="G90" s="6" t="s">
        <v>27</v>
      </c>
      <c r="H90" s="2" t="s">
        <v>62</v>
      </c>
      <c r="I90" s="2" t="s">
        <v>0</v>
      </c>
      <c r="J90" s="2" t="s">
        <v>181</v>
      </c>
      <c r="K90" s="30"/>
      <c r="L90" s="30"/>
      <c r="M90" s="21">
        <f>'[3]Маг-нир'!M10</f>
        <v>49.25</v>
      </c>
      <c r="N90" s="21">
        <f>'[3]Маг-нир'!N10</f>
        <v>25.761266605950436</v>
      </c>
      <c r="O90" s="21">
        <f>'[3]Маг-нир'!O10</f>
        <v>52.307140316650639</v>
      </c>
      <c r="P90" s="21">
        <f>'[3]Маг-нир'!S10</f>
        <v>49.25</v>
      </c>
      <c r="Q90" s="25">
        <f>'[3]Маг-нир'!T10</f>
        <v>12</v>
      </c>
      <c r="R90" s="25">
        <f>'[3]Маг-нир'!U10</f>
        <v>80</v>
      </c>
    </row>
    <row r="91" spans="1:18" ht="46.8" x14ac:dyDescent="0.3">
      <c r="A91" s="2" t="s">
        <v>242</v>
      </c>
      <c r="B91" s="2" t="s">
        <v>241</v>
      </c>
      <c r="C91" s="2" t="s">
        <v>156</v>
      </c>
      <c r="D91" s="2" t="s">
        <v>243</v>
      </c>
      <c r="E91" s="2" t="s">
        <v>28</v>
      </c>
      <c r="F91" s="2" t="s">
        <v>28</v>
      </c>
      <c r="G91" s="6" t="s">
        <v>27</v>
      </c>
      <c r="H91" s="2" t="s">
        <v>62</v>
      </c>
      <c r="I91" s="2" t="s">
        <v>0</v>
      </c>
      <c r="J91" s="2" t="s">
        <v>181</v>
      </c>
      <c r="K91" s="30">
        <v>2</v>
      </c>
      <c r="L91" s="30" t="s">
        <v>1188</v>
      </c>
      <c r="M91" s="21">
        <f>'[3]Маг-нир'!M11</f>
        <v>67.857142857142861</v>
      </c>
      <c r="N91" s="21">
        <f>'[3]Маг-нир'!N11</f>
        <v>16.211401044003679</v>
      </c>
      <c r="O91" s="21">
        <f>'[3]Маг-нир'!O11</f>
        <v>23.890485749058051</v>
      </c>
      <c r="P91" s="21">
        <f>'[3]Маг-нир'!S11</f>
        <v>67.857142857142861</v>
      </c>
      <c r="Q91" s="25">
        <f>'[3]Маг-нир'!T11</f>
        <v>42</v>
      </c>
      <c r="R91" s="25">
        <f>'[3]Маг-нир'!U11</f>
        <v>86</v>
      </c>
    </row>
    <row r="92" spans="1:18" ht="31.2" x14ac:dyDescent="0.3">
      <c r="A92" s="2" t="s">
        <v>244</v>
      </c>
      <c r="B92" s="2" t="s">
        <v>245</v>
      </c>
      <c r="C92" s="2" t="s">
        <v>5</v>
      </c>
      <c r="D92" s="2" t="s">
        <v>246</v>
      </c>
      <c r="E92" s="2" t="s">
        <v>28</v>
      </c>
      <c r="F92" s="2" t="s">
        <v>28</v>
      </c>
      <c r="G92" s="6" t="s">
        <v>27</v>
      </c>
      <c r="H92" s="2" t="s">
        <v>62</v>
      </c>
      <c r="I92" s="2" t="s">
        <v>0</v>
      </c>
      <c r="J92" s="2" t="s">
        <v>181</v>
      </c>
      <c r="K92" s="30"/>
      <c r="L92" s="30"/>
      <c r="M92" s="21">
        <f>'[3]Маг-нир'!M12</f>
        <v>54</v>
      </c>
      <c r="N92" s="21">
        <f>'[3]Маг-нир'!N12</f>
        <v>19.108711551092533</v>
      </c>
      <c r="O92" s="21">
        <f>'[3]Маг-нир'!O12</f>
        <v>35.386502872393578</v>
      </c>
      <c r="P92" s="21">
        <f>'[3]Маг-нир'!S12</f>
        <v>54</v>
      </c>
      <c r="Q92" s="25">
        <f>'[3]Маг-нир'!T12</f>
        <v>20</v>
      </c>
      <c r="R92" s="25">
        <f>'[3]Маг-нир'!U12</f>
        <v>73</v>
      </c>
    </row>
    <row r="93" spans="1:18" ht="46.8" x14ac:dyDescent="0.3">
      <c r="A93" s="2" t="s">
        <v>248</v>
      </c>
      <c r="B93" s="2" t="s">
        <v>247</v>
      </c>
      <c r="C93" s="2" t="s">
        <v>249</v>
      </c>
      <c r="D93" s="2" t="s">
        <v>250</v>
      </c>
      <c r="E93" s="2" t="s">
        <v>22</v>
      </c>
      <c r="F93" s="2" t="s">
        <v>22</v>
      </c>
      <c r="G93" s="6" t="s">
        <v>23</v>
      </c>
      <c r="H93" s="2" t="s">
        <v>62</v>
      </c>
      <c r="I93" s="2" t="s">
        <v>0</v>
      </c>
      <c r="J93" s="2" t="s">
        <v>181</v>
      </c>
      <c r="K93" s="30"/>
      <c r="L93" s="30"/>
      <c r="M93" s="21">
        <f>'[3]Маг-нир'!M13</f>
        <v>43.5</v>
      </c>
      <c r="N93" s="21">
        <f>'[3]Маг-нир'!N13</f>
        <v>23.207141757903504</v>
      </c>
      <c r="O93" s="21">
        <f>'[3]Маг-нир'!O13</f>
        <v>53.349751167594263</v>
      </c>
      <c r="P93" s="21">
        <f>'[3]Маг-нир'!S13</f>
        <v>43.5</v>
      </c>
      <c r="Q93" s="25">
        <f>'[3]Маг-нир'!T13</f>
        <v>10</v>
      </c>
      <c r="R93" s="25">
        <f>'[3]Маг-нир'!U13</f>
        <v>78</v>
      </c>
    </row>
    <row r="94" spans="1:18" ht="31.2" x14ac:dyDescent="0.3">
      <c r="A94" s="2" t="s">
        <v>251</v>
      </c>
      <c r="B94" s="2" t="s">
        <v>253</v>
      </c>
      <c r="C94" s="2" t="s">
        <v>5</v>
      </c>
      <c r="D94" s="2" t="s">
        <v>252</v>
      </c>
      <c r="E94" s="2" t="s">
        <v>45</v>
      </c>
      <c r="F94" s="2" t="s">
        <v>28</v>
      </c>
      <c r="G94" s="2" t="s">
        <v>27</v>
      </c>
      <c r="H94" s="2" t="s">
        <v>62</v>
      </c>
      <c r="I94" s="2" t="s">
        <v>0</v>
      </c>
      <c r="J94" s="2" t="s">
        <v>181</v>
      </c>
      <c r="K94" s="30"/>
      <c r="L94" s="30"/>
      <c r="M94" s="21">
        <f>'[3]Маг-нир'!M14</f>
        <v>61</v>
      </c>
      <c r="N94" s="21">
        <f>'[3]Маг-нир'!N14</f>
        <v>13.596217961519404</v>
      </c>
      <c r="O94" s="21">
        <f>'[3]Маг-нир'!O14</f>
        <v>22.288881904130172</v>
      </c>
      <c r="P94" s="21">
        <f>'[3]Маг-нир'!S14</f>
        <v>61</v>
      </c>
      <c r="Q94" s="25">
        <f>'[3]Маг-нир'!T14</f>
        <v>44</v>
      </c>
      <c r="R94" s="25">
        <f>'[3]Маг-нир'!U14</f>
        <v>82</v>
      </c>
    </row>
    <row r="95" spans="1:18" ht="31.2" x14ac:dyDescent="0.3">
      <c r="A95" s="2" t="s">
        <v>254</v>
      </c>
      <c r="B95" s="2" t="s">
        <v>255</v>
      </c>
      <c r="C95" s="2" t="s">
        <v>156</v>
      </c>
      <c r="D95" s="2" t="s">
        <v>218</v>
      </c>
      <c r="E95" s="2" t="s">
        <v>22</v>
      </c>
      <c r="F95" s="2" t="s">
        <v>28</v>
      </c>
      <c r="G95" s="2" t="s">
        <v>27</v>
      </c>
      <c r="H95" s="2" t="s">
        <v>62</v>
      </c>
      <c r="I95" s="2" t="s">
        <v>0</v>
      </c>
      <c r="J95" s="2" t="s">
        <v>181</v>
      </c>
      <c r="K95" s="30"/>
      <c r="L95" s="30"/>
      <c r="M95" s="21">
        <f>'[3]Маг-нир'!M15</f>
        <v>64.428571428571431</v>
      </c>
      <c r="N95" s="21">
        <f>'[3]Маг-нир'!N15</f>
        <v>8.5995570207064169</v>
      </c>
      <c r="O95" s="21">
        <f>'[3]Маг-нир'!O15</f>
        <v>13.347427748324813</v>
      </c>
      <c r="P95" s="21">
        <f>'[3]Маг-нир'!S15</f>
        <v>61.833333333333336</v>
      </c>
      <c r="Q95" s="25">
        <f>'[3]Маг-нир'!T15</f>
        <v>54</v>
      </c>
      <c r="R95" s="25">
        <f>'[3]Маг-нир'!U15</f>
        <v>80</v>
      </c>
    </row>
    <row r="96" spans="1:18" ht="46.8" x14ac:dyDescent="0.3">
      <c r="A96" s="2" t="s">
        <v>259</v>
      </c>
      <c r="B96" s="2" t="s">
        <v>260</v>
      </c>
      <c r="C96" s="2" t="s">
        <v>6</v>
      </c>
      <c r="D96" s="2" t="s">
        <v>261</v>
      </c>
      <c r="E96" s="2" t="s">
        <v>28</v>
      </c>
      <c r="F96" s="2" t="s">
        <v>28</v>
      </c>
      <c r="G96" s="6" t="s">
        <v>27</v>
      </c>
      <c r="H96" s="2" t="s">
        <v>62</v>
      </c>
      <c r="I96" s="2" t="s">
        <v>0</v>
      </c>
      <c r="J96" s="2" t="s">
        <v>181</v>
      </c>
      <c r="K96" s="30"/>
      <c r="L96" s="30"/>
      <c r="M96" s="21">
        <f>'[3]Маг-нир'!M16</f>
        <v>36.875</v>
      </c>
      <c r="N96" s="21">
        <f>'[3]Маг-нир'!N16</f>
        <v>20.608164124235536</v>
      </c>
      <c r="O96" s="21">
        <f>'[3]Маг-нир'!O16</f>
        <v>55.886546777587895</v>
      </c>
      <c r="P96" s="21">
        <f>'[3]Маг-нир'!S16</f>
        <v>36.875</v>
      </c>
      <c r="Q96" s="25">
        <f>'[3]Маг-нир'!T16</f>
        <v>12</v>
      </c>
      <c r="R96" s="25">
        <f>'[3]Маг-нир'!U16</f>
        <v>68</v>
      </c>
    </row>
    <row r="97" spans="1:18" ht="46.8" x14ac:dyDescent="0.3">
      <c r="A97" s="2" t="s">
        <v>264</v>
      </c>
      <c r="B97" s="2" t="s">
        <v>265</v>
      </c>
      <c r="C97" s="2" t="s">
        <v>84</v>
      </c>
      <c r="D97" s="2" t="s">
        <v>267</v>
      </c>
      <c r="E97" s="2" t="s">
        <v>22</v>
      </c>
      <c r="F97" s="2" t="s">
        <v>22</v>
      </c>
      <c r="G97" s="2" t="s">
        <v>23</v>
      </c>
      <c r="H97" s="2" t="s">
        <v>62</v>
      </c>
      <c r="I97" s="2" t="s">
        <v>0</v>
      </c>
      <c r="J97" s="2" t="s">
        <v>181</v>
      </c>
      <c r="K97" s="30">
        <v>1</v>
      </c>
      <c r="L97" s="30" t="s">
        <v>1188</v>
      </c>
      <c r="M97" s="21">
        <f>'[3]Маг-нир'!M17</f>
        <v>77.75</v>
      </c>
      <c r="N97" s="21">
        <f>'[3]Маг-нир'!N17</f>
        <v>12.103718436910205</v>
      </c>
      <c r="O97" s="21">
        <f>'[3]Маг-нир'!O17</f>
        <v>15.567483520141742</v>
      </c>
      <c r="P97" s="21">
        <f>'[3]Маг-нир'!S17</f>
        <v>77.75</v>
      </c>
      <c r="Q97" s="25">
        <f>'[3]Маг-нир'!T17</f>
        <v>63</v>
      </c>
      <c r="R97" s="25">
        <f>'[3]Маг-нир'!U17</f>
        <v>90</v>
      </c>
    </row>
    <row r="98" spans="1:18" ht="46.8" x14ac:dyDescent="0.3">
      <c r="A98" s="2" t="s">
        <v>225</v>
      </c>
      <c r="B98" s="2" t="s">
        <v>226</v>
      </c>
      <c r="C98" s="2" t="s">
        <v>6</v>
      </c>
      <c r="D98" s="2" t="s">
        <v>190</v>
      </c>
      <c r="E98" s="2" t="s">
        <v>28</v>
      </c>
      <c r="F98" s="2"/>
      <c r="G98" s="2"/>
      <c r="H98" s="2" t="s">
        <v>62</v>
      </c>
      <c r="I98" s="2" t="s">
        <v>2</v>
      </c>
      <c r="J98" s="2" t="s">
        <v>181</v>
      </c>
      <c r="K98" s="30">
        <v>2</v>
      </c>
      <c r="L98" s="30" t="s">
        <v>1189</v>
      </c>
      <c r="M98" s="21">
        <f>'[3]Маг-проект'!M5</f>
        <v>65.875</v>
      </c>
      <c r="N98" s="21">
        <f>'[3]Маг-проект'!N5</f>
        <v>13.537645923234111</v>
      </c>
      <c r="O98" s="21">
        <f>'[3]Маг-проект'!O5</f>
        <v>20.550506145326924</v>
      </c>
      <c r="P98" s="21">
        <f>'[3]Маг-проект'!S5</f>
        <v>65.875</v>
      </c>
      <c r="Q98" s="25">
        <f>'[3]Маг-проект'!T5</f>
        <v>42</v>
      </c>
      <c r="R98" s="25">
        <f>'[3]Маг-проект'!U5</f>
        <v>81</v>
      </c>
    </row>
    <row r="99" spans="1:18" ht="46.8" x14ac:dyDescent="0.3">
      <c r="A99" s="2" t="s">
        <v>257</v>
      </c>
      <c r="B99" s="2" t="s">
        <v>256</v>
      </c>
      <c r="C99" s="2" t="s">
        <v>55</v>
      </c>
      <c r="D99" s="2" t="s">
        <v>258</v>
      </c>
      <c r="E99" s="2"/>
      <c r="F99" s="2"/>
      <c r="G99" s="2" t="s">
        <v>27</v>
      </c>
      <c r="H99" s="2" t="s">
        <v>62</v>
      </c>
      <c r="I99" s="2" t="s">
        <v>2</v>
      </c>
      <c r="J99" s="2" t="s">
        <v>181</v>
      </c>
      <c r="K99" s="30">
        <v>1</v>
      </c>
      <c r="L99" s="30" t="s">
        <v>1189</v>
      </c>
      <c r="M99" s="21">
        <f>'[3]Маг-проект'!M6</f>
        <v>74.875</v>
      </c>
      <c r="N99" s="21">
        <f>'[3]Маг-проект'!N6</f>
        <v>15.977104153846438</v>
      </c>
      <c r="O99" s="21">
        <f>'[3]Маг-проект'!O6</f>
        <v>21.338369487607931</v>
      </c>
      <c r="P99" s="21">
        <f>'[3]Маг-проект'!S6</f>
        <v>74.875</v>
      </c>
      <c r="Q99" s="25">
        <f>'[3]Маг-проект'!T6</f>
        <v>49</v>
      </c>
      <c r="R99" s="25">
        <f>'[3]Маг-проект'!U6</f>
        <v>96</v>
      </c>
    </row>
    <row r="100" spans="1:18" ht="46.8" x14ac:dyDescent="0.3">
      <c r="A100" s="2" t="s">
        <v>262</v>
      </c>
      <c r="B100" s="2" t="s">
        <v>266</v>
      </c>
      <c r="C100" s="2" t="s">
        <v>6</v>
      </c>
      <c r="D100" s="2" t="s">
        <v>221</v>
      </c>
      <c r="E100" s="2" t="s">
        <v>28</v>
      </c>
      <c r="F100" s="2" t="s">
        <v>28</v>
      </c>
      <c r="G100" s="2" t="s">
        <v>263</v>
      </c>
      <c r="H100" s="2" t="s">
        <v>62</v>
      </c>
      <c r="I100" s="2" t="s">
        <v>2</v>
      </c>
      <c r="J100" s="2" t="s">
        <v>181</v>
      </c>
      <c r="K100" s="30"/>
      <c r="L100" s="30"/>
      <c r="M100" s="21">
        <f>'[3]Маг-проект'!M7</f>
        <v>49.375</v>
      </c>
      <c r="N100" s="21">
        <f>'[3]Маг-проект'!N7</f>
        <v>16.995272451899254</v>
      </c>
      <c r="O100" s="21">
        <f>'[3]Маг-проект'!O7</f>
        <v>34.420804965871902</v>
      </c>
      <c r="P100" s="21">
        <f>'[3]Маг-проект'!S7</f>
        <v>49.375</v>
      </c>
      <c r="Q100" s="25">
        <f>'[3]Маг-проект'!T7</f>
        <v>24</v>
      </c>
      <c r="R100" s="25">
        <f>'[3]Маг-проект'!U7</f>
        <v>70</v>
      </c>
    </row>
    <row r="101" spans="1:18" ht="31.2" x14ac:dyDescent="0.3">
      <c r="A101" s="2" t="s">
        <v>276</v>
      </c>
      <c r="B101" s="2" t="s">
        <v>277</v>
      </c>
      <c r="C101" s="2" t="s">
        <v>278</v>
      </c>
      <c r="D101" s="2" t="s">
        <v>279</v>
      </c>
      <c r="E101" s="2" t="s">
        <v>45</v>
      </c>
      <c r="F101" s="2" t="s">
        <v>22</v>
      </c>
      <c r="G101" s="6" t="s">
        <v>23</v>
      </c>
      <c r="H101" s="2" t="s">
        <v>62</v>
      </c>
      <c r="I101" s="2" t="s">
        <v>2</v>
      </c>
      <c r="J101" s="2" t="s">
        <v>181</v>
      </c>
      <c r="K101" s="30"/>
      <c r="L101" s="30"/>
      <c r="M101" s="21">
        <f>'[3]Маг-проект'!M8</f>
        <v>39.25</v>
      </c>
      <c r="N101" s="21">
        <f>'[3]Маг-проект'!N8</f>
        <v>27.022477416297079</v>
      </c>
      <c r="O101" s="21">
        <f>'[3]Маг-проект'!O8</f>
        <v>68.847076219865173</v>
      </c>
      <c r="P101" s="21">
        <f>'[3]Маг-проект'!S8</f>
        <v>39.25</v>
      </c>
      <c r="Q101" s="25">
        <f>'[3]Маг-проект'!T8</f>
        <v>0</v>
      </c>
      <c r="R101" s="25">
        <f>'[3]Маг-проект'!U8</f>
        <v>73</v>
      </c>
    </row>
    <row r="102" spans="1:18" ht="31.2" x14ac:dyDescent="0.3">
      <c r="A102" s="2" t="s">
        <v>871</v>
      </c>
      <c r="B102" s="2" t="s">
        <v>872</v>
      </c>
      <c r="C102" s="2" t="s">
        <v>6</v>
      </c>
      <c r="D102" s="2" t="s">
        <v>534</v>
      </c>
      <c r="E102" s="2" t="s">
        <v>28</v>
      </c>
      <c r="F102" s="2"/>
      <c r="G102" s="2" t="s">
        <v>27</v>
      </c>
      <c r="H102" s="2" t="s">
        <v>61</v>
      </c>
      <c r="I102" s="2" t="s">
        <v>0</v>
      </c>
      <c r="J102" s="2" t="s">
        <v>270</v>
      </c>
      <c r="K102" s="30">
        <v>1</v>
      </c>
      <c r="L102" s="30" t="s">
        <v>1191</v>
      </c>
      <c r="M102" s="21">
        <f>[4]бак_нир!L5</f>
        <v>60</v>
      </c>
      <c r="N102" s="21">
        <f>[4]бак_нир!M5</f>
        <v>16.57307052620807</v>
      </c>
      <c r="O102" s="21">
        <f>[4]бак_нир!N5</f>
        <v>27.621784210346785</v>
      </c>
      <c r="P102" s="21">
        <f>[4]бак_нир!R5</f>
        <v>60</v>
      </c>
      <c r="Q102" s="25">
        <f>[4]бак_нир!S5</f>
        <v>44</v>
      </c>
      <c r="R102" s="25">
        <f>[4]бак_нир!T5</f>
        <v>78</v>
      </c>
    </row>
    <row r="103" spans="1:18" ht="31.2" x14ac:dyDescent="0.3">
      <c r="A103" s="2" t="s">
        <v>879</v>
      </c>
      <c r="B103" s="2" t="s">
        <v>878</v>
      </c>
      <c r="C103" s="2" t="s">
        <v>6</v>
      </c>
      <c r="D103" s="2" t="s">
        <v>534</v>
      </c>
      <c r="E103" s="2" t="s">
        <v>28</v>
      </c>
      <c r="F103" s="2"/>
      <c r="G103" s="2" t="s">
        <v>27</v>
      </c>
      <c r="H103" s="2" t="s">
        <v>61</v>
      </c>
      <c r="I103" s="2" t="s">
        <v>0</v>
      </c>
      <c r="J103" s="2" t="s">
        <v>270</v>
      </c>
      <c r="K103" s="30"/>
      <c r="L103" s="30"/>
      <c r="M103" s="21">
        <f>[4]бак_нир!L6</f>
        <v>44.75</v>
      </c>
      <c r="N103" s="21">
        <f>[4]бак_нир!M6</f>
        <v>24.431878083083721</v>
      </c>
      <c r="O103" s="21">
        <f>[4]бак_нир!N6</f>
        <v>54.596375604656359</v>
      </c>
      <c r="P103" s="21">
        <f>[4]бак_нир!R6</f>
        <v>44.75</v>
      </c>
      <c r="Q103" s="25">
        <f>[4]бак_нир!S6</f>
        <v>16</v>
      </c>
      <c r="R103" s="25">
        <f>[4]бак_нир!T6</f>
        <v>72</v>
      </c>
    </row>
    <row r="104" spans="1:18" ht="31.2" x14ac:dyDescent="0.3">
      <c r="A104" s="2" t="s">
        <v>268</v>
      </c>
      <c r="B104" s="2" t="s">
        <v>269</v>
      </c>
      <c r="C104" s="2" t="s">
        <v>5</v>
      </c>
      <c r="D104" s="2" t="s">
        <v>271</v>
      </c>
      <c r="E104" s="2" t="s">
        <v>28</v>
      </c>
      <c r="F104" s="2"/>
      <c r="G104" s="2" t="s">
        <v>27</v>
      </c>
      <c r="H104" s="2" t="s">
        <v>61</v>
      </c>
      <c r="I104" s="2" t="s">
        <v>2</v>
      </c>
      <c r="J104" s="2" t="s">
        <v>270</v>
      </c>
      <c r="K104" s="30"/>
      <c r="L104" s="30"/>
      <c r="M104" s="21">
        <f>[4]бак_проект!L5</f>
        <v>65.333333333333329</v>
      </c>
      <c r="N104" s="21">
        <f>[4]бак_проект!M5</f>
        <v>2.3094010767585034</v>
      </c>
      <c r="O104" s="21">
        <f>[4]бак_проект!N5</f>
        <v>3.5347975664670974</v>
      </c>
      <c r="P104" s="21">
        <f>[4]бак_проект!R5</f>
        <v>65.333333333333329</v>
      </c>
      <c r="Q104" s="25">
        <f>[4]бак_проект!S5</f>
        <v>64</v>
      </c>
      <c r="R104" s="25">
        <f>[4]бак_проект!T5</f>
        <v>68</v>
      </c>
    </row>
    <row r="105" spans="1:18" ht="31.2" x14ac:dyDescent="0.3">
      <c r="A105" s="2" t="s">
        <v>858</v>
      </c>
      <c r="B105" s="2" t="s">
        <v>859</v>
      </c>
      <c r="C105" s="2" t="s">
        <v>6</v>
      </c>
      <c r="D105" s="2" t="s">
        <v>534</v>
      </c>
      <c r="E105" s="2" t="s">
        <v>28</v>
      </c>
      <c r="F105" s="2"/>
      <c r="G105" s="2" t="s">
        <v>27</v>
      </c>
      <c r="H105" s="2" t="s">
        <v>61</v>
      </c>
      <c r="I105" s="2" t="s">
        <v>2</v>
      </c>
      <c r="J105" s="2" t="s">
        <v>270</v>
      </c>
      <c r="K105" s="30"/>
      <c r="L105" s="30"/>
      <c r="M105" s="21">
        <f>[4]бак_проект!L6</f>
        <v>68.333333333333329</v>
      </c>
      <c r="N105" s="21">
        <f>[4]бак_проект!M6</f>
        <v>10.408329997330648</v>
      </c>
      <c r="O105" s="21">
        <f>[4]бак_проект!N6</f>
        <v>15.231702435118022</v>
      </c>
      <c r="P105" s="21">
        <f>[4]бак_проект!R6</f>
        <v>68.333333333333329</v>
      </c>
      <c r="Q105" s="25">
        <f>[4]бак_проект!S6</f>
        <v>60</v>
      </c>
      <c r="R105" s="25">
        <f>[4]бак_проект!T6</f>
        <v>80</v>
      </c>
    </row>
    <row r="106" spans="1:18" ht="46.8" x14ac:dyDescent="0.3">
      <c r="A106" s="37" t="s">
        <v>472</v>
      </c>
      <c r="B106" s="37" t="s">
        <v>473</v>
      </c>
      <c r="C106" s="37" t="s">
        <v>303</v>
      </c>
      <c r="D106" s="2" t="s">
        <v>474</v>
      </c>
      <c r="E106" s="2" t="s">
        <v>28</v>
      </c>
      <c r="F106" s="2" t="s">
        <v>28</v>
      </c>
      <c r="G106" s="2" t="s">
        <v>475</v>
      </c>
      <c r="H106" s="37" t="s">
        <v>61</v>
      </c>
      <c r="I106" s="37" t="s">
        <v>2</v>
      </c>
      <c r="J106" s="37" t="s">
        <v>270</v>
      </c>
      <c r="K106" s="38"/>
      <c r="L106" s="38"/>
      <c r="M106" s="21">
        <f>[4]бак_проект!L7</f>
        <v>53.666666666666664</v>
      </c>
      <c r="N106" s="21">
        <f>[4]бак_проект!M7</f>
        <v>10.016652800877798</v>
      </c>
      <c r="O106" s="21">
        <f>[4]бак_проект!N7</f>
        <v>18.664570436418259</v>
      </c>
      <c r="P106" s="40">
        <f>[4]бак_проект!R7</f>
        <v>53.666666666666664</v>
      </c>
      <c r="Q106" s="25">
        <f>[4]бак_проект!S7</f>
        <v>44</v>
      </c>
      <c r="R106" s="25">
        <f>[4]бак_проект!T7</f>
        <v>64</v>
      </c>
    </row>
    <row r="107" spans="1:18" ht="31.2" x14ac:dyDescent="0.3">
      <c r="A107" s="2" t="s">
        <v>873</v>
      </c>
      <c r="B107" s="2" t="s">
        <v>874</v>
      </c>
      <c r="C107" s="2" t="s">
        <v>6</v>
      </c>
      <c r="D107" s="2" t="s">
        <v>1141</v>
      </c>
      <c r="E107" s="2" t="s">
        <v>45</v>
      </c>
      <c r="F107" s="2" t="s">
        <v>22</v>
      </c>
      <c r="G107" s="2" t="s">
        <v>23</v>
      </c>
      <c r="H107" s="2" t="s">
        <v>61</v>
      </c>
      <c r="I107" s="2" t="s">
        <v>2</v>
      </c>
      <c r="J107" s="2" t="s">
        <v>270</v>
      </c>
      <c r="K107" s="30">
        <v>1</v>
      </c>
      <c r="L107" s="30" t="s">
        <v>1190</v>
      </c>
      <c r="M107" s="21">
        <f>[4]бак_проект!L8</f>
        <v>66.666666666666671</v>
      </c>
      <c r="N107" s="21">
        <f>[4]бак_проект!M8</f>
        <v>12.220201853215562</v>
      </c>
      <c r="O107" s="21">
        <f>[4]бак_проект!N8</f>
        <v>18.330302779823342</v>
      </c>
      <c r="P107" s="21">
        <f>[4]бак_проект!R8</f>
        <v>66.666666666666671</v>
      </c>
      <c r="Q107" s="25">
        <f>[4]бак_проект!S8</f>
        <v>56</v>
      </c>
      <c r="R107" s="25">
        <f>[4]бак_проект!T8</f>
        <v>80</v>
      </c>
    </row>
    <row r="108" spans="1:18" ht="46.8" x14ac:dyDescent="0.3">
      <c r="A108" s="2" t="s">
        <v>865</v>
      </c>
      <c r="B108" s="2" t="s">
        <v>866</v>
      </c>
      <c r="C108" s="2" t="s">
        <v>6</v>
      </c>
      <c r="D108" s="2" t="s">
        <v>1141</v>
      </c>
      <c r="E108" s="2" t="s">
        <v>45</v>
      </c>
      <c r="F108" s="2" t="s">
        <v>22</v>
      </c>
      <c r="G108" s="2" t="s">
        <v>23</v>
      </c>
      <c r="H108" s="2" t="s">
        <v>62</v>
      </c>
      <c r="I108" s="2" t="s">
        <v>0</v>
      </c>
      <c r="J108" s="2" t="s">
        <v>270</v>
      </c>
      <c r="K108" s="30"/>
      <c r="L108" s="30"/>
      <c r="M108" s="21">
        <f>[4]маг_нир!L5</f>
        <v>66.333333333333329</v>
      </c>
      <c r="N108" s="21">
        <f>[4]маг_нир!M5</f>
        <v>18.448125469362274</v>
      </c>
      <c r="O108" s="21">
        <f>[4]маг_нир!N5</f>
        <v>27.811244426174287</v>
      </c>
      <c r="P108" s="21">
        <f>[4]маг_нир!R5</f>
        <v>66.333333333333329</v>
      </c>
      <c r="Q108" s="25">
        <f>[4]маг_нир!S5</f>
        <v>46</v>
      </c>
      <c r="R108" s="25">
        <f>[4]маг_нир!T5</f>
        <v>82</v>
      </c>
    </row>
    <row r="109" spans="1:18" ht="46.8" x14ac:dyDescent="0.3">
      <c r="A109" s="37" t="s">
        <v>272</v>
      </c>
      <c r="B109" s="37" t="s">
        <v>274</v>
      </c>
      <c r="C109" s="37" t="s">
        <v>273</v>
      </c>
      <c r="D109" s="2" t="s">
        <v>275</v>
      </c>
      <c r="E109" s="2" t="s">
        <v>45</v>
      </c>
      <c r="F109" s="2" t="s">
        <v>28</v>
      </c>
      <c r="G109" s="2" t="s">
        <v>27</v>
      </c>
      <c r="H109" s="37" t="s">
        <v>62</v>
      </c>
      <c r="I109" s="37" t="s">
        <v>0</v>
      </c>
      <c r="J109" s="37" t="s">
        <v>270</v>
      </c>
      <c r="K109" s="38"/>
      <c r="L109" s="38"/>
      <c r="M109" s="21">
        <f>[4]маг_нир!L6</f>
        <v>39</v>
      </c>
      <c r="N109" s="21">
        <f>[4]маг_нир!M6</f>
        <v>24.556058315617349</v>
      </c>
      <c r="O109" s="21">
        <f>[4]маг_нир!N6</f>
        <v>62.964252091326536</v>
      </c>
      <c r="P109" s="40">
        <f>[4]маг_нир!R6</f>
        <v>39</v>
      </c>
      <c r="Q109" s="25">
        <f>[4]маг_нир!S6</f>
        <v>18</v>
      </c>
      <c r="R109" s="25">
        <f>[4]маг_нир!T6</f>
        <v>66</v>
      </c>
    </row>
    <row r="110" spans="1:18" ht="46.8" x14ac:dyDescent="0.3">
      <c r="A110" s="2" t="s">
        <v>282</v>
      </c>
      <c r="B110" s="2" t="s">
        <v>281</v>
      </c>
      <c r="C110" s="2" t="s">
        <v>5</v>
      </c>
      <c r="D110" s="2" t="s">
        <v>280</v>
      </c>
      <c r="E110" s="2" t="s">
        <v>28</v>
      </c>
      <c r="F110" s="2" t="s">
        <v>28</v>
      </c>
      <c r="G110" s="2" t="s">
        <v>27</v>
      </c>
      <c r="H110" s="2" t="s">
        <v>62</v>
      </c>
      <c r="I110" s="2" t="s">
        <v>0</v>
      </c>
      <c r="J110" s="2" t="s">
        <v>270</v>
      </c>
      <c r="K110" s="30">
        <v>3</v>
      </c>
      <c r="L110" s="30" t="s">
        <v>1193</v>
      </c>
      <c r="M110" s="21">
        <f>[4]маг_нир!L7</f>
        <v>68</v>
      </c>
      <c r="N110" s="21">
        <f>[4]маг_нир!M7</f>
        <v>14.933184523068078</v>
      </c>
      <c r="O110" s="21">
        <f>[4]маг_нир!N7</f>
        <v>21.960565475100115</v>
      </c>
      <c r="P110" s="21">
        <f>[4]маг_нир!R7</f>
        <v>68</v>
      </c>
      <c r="Q110" s="25">
        <f>[4]маг_нир!S7</f>
        <v>57</v>
      </c>
      <c r="R110" s="25">
        <f>[4]маг_нир!T7</f>
        <v>85</v>
      </c>
    </row>
    <row r="111" spans="1:18" ht="46.8" x14ac:dyDescent="0.3">
      <c r="A111" s="2" t="s">
        <v>286</v>
      </c>
      <c r="B111" s="2" t="s">
        <v>285</v>
      </c>
      <c r="C111" s="2" t="s">
        <v>283</v>
      </c>
      <c r="D111" s="2" t="s">
        <v>284</v>
      </c>
      <c r="E111" s="2" t="s">
        <v>45</v>
      </c>
      <c r="F111" s="2" t="s">
        <v>22</v>
      </c>
      <c r="G111" s="2" t="s">
        <v>23</v>
      </c>
      <c r="H111" s="2" t="s">
        <v>62</v>
      </c>
      <c r="I111" s="2" t="s">
        <v>0</v>
      </c>
      <c r="J111" s="2" t="s">
        <v>270</v>
      </c>
      <c r="K111" s="30"/>
      <c r="L111" s="30"/>
      <c r="M111" s="21">
        <f>[4]маг_нир!L8</f>
        <v>56</v>
      </c>
      <c r="N111" s="21">
        <f>[4]маг_нир!M8</f>
        <v>19.697715603592208</v>
      </c>
      <c r="O111" s="21">
        <f>[4]маг_нир!N8</f>
        <v>35.174492149271799</v>
      </c>
      <c r="P111" s="21">
        <f>[4]маг_нир!R8</f>
        <v>56</v>
      </c>
      <c r="Q111" s="25">
        <f>[4]маг_нир!S8</f>
        <v>34</v>
      </c>
      <c r="R111" s="25">
        <f>[4]маг_нир!T8</f>
        <v>72</v>
      </c>
    </row>
    <row r="112" spans="1:18" ht="31.2" x14ac:dyDescent="0.3">
      <c r="A112" s="2" t="s">
        <v>287</v>
      </c>
      <c r="B112" s="2" t="s">
        <v>289</v>
      </c>
      <c r="C112" s="2" t="s">
        <v>5</v>
      </c>
      <c r="D112" s="2" t="s">
        <v>288</v>
      </c>
      <c r="E112" s="2" t="s">
        <v>28</v>
      </c>
      <c r="F112" s="2"/>
      <c r="G112" s="2" t="s">
        <v>27</v>
      </c>
      <c r="H112" s="2" t="s">
        <v>62</v>
      </c>
      <c r="I112" s="2" t="s">
        <v>0</v>
      </c>
      <c r="J112" s="2" t="s">
        <v>270</v>
      </c>
      <c r="K112" s="30"/>
      <c r="L112" s="30"/>
      <c r="M112" s="21">
        <f>[4]маг_нир!L9</f>
        <v>37.333333333333336</v>
      </c>
      <c r="N112" s="21">
        <f>[4]маг_нир!M9</f>
        <v>20.52640575778754</v>
      </c>
      <c r="O112" s="21">
        <f>[4]маг_нир!N9</f>
        <v>54.981443994073764</v>
      </c>
      <c r="P112" s="21">
        <f>[4]маг_нир!R9</f>
        <v>37.333333333333336</v>
      </c>
      <c r="Q112" s="25">
        <f>[4]маг_нир!S9</f>
        <v>20</v>
      </c>
      <c r="R112" s="25">
        <f>[4]маг_нир!T9</f>
        <v>60</v>
      </c>
    </row>
    <row r="113" spans="1:18" ht="31.2" x14ac:dyDescent="0.3">
      <c r="A113" s="2" t="s">
        <v>867</v>
      </c>
      <c r="B113" s="2" t="s">
        <v>868</v>
      </c>
      <c r="C113" s="2" t="s">
        <v>6</v>
      </c>
      <c r="D113" s="2" t="s">
        <v>534</v>
      </c>
      <c r="E113" s="2" t="s">
        <v>28</v>
      </c>
      <c r="F113" s="2"/>
      <c r="G113" s="2" t="s">
        <v>27</v>
      </c>
      <c r="H113" s="2" t="s">
        <v>62</v>
      </c>
      <c r="I113" s="2" t="s">
        <v>0</v>
      </c>
      <c r="J113" s="2" t="s">
        <v>270</v>
      </c>
      <c r="K113" s="30"/>
      <c r="L113" s="30"/>
      <c r="M113" s="21">
        <f>[4]маг_нир!L10</f>
        <v>63.333333333333336</v>
      </c>
      <c r="N113" s="21">
        <f>[4]маг_нир!M10</f>
        <v>9.2376043070339957</v>
      </c>
      <c r="O113" s="21">
        <f>[4]маг_нир!N10</f>
        <v>14.585691011106308</v>
      </c>
      <c r="P113" s="21">
        <f>[4]маг_нир!R10</f>
        <v>63.333333333333336</v>
      </c>
      <c r="Q113" s="25">
        <f>[4]маг_нир!S10</f>
        <v>58</v>
      </c>
      <c r="R113" s="25">
        <f>[4]маг_нир!T10</f>
        <v>74</v>
      </c>
    </row>
    <row r="114" spans="1:18" ht="31.2" x14ac:dyDescent="0.3">
      <c r="A114" s="2" t="s">
        <v>875</v>
      </c>
      <c r="B114" s="2" t="s">
        <v>877</v>
      </c>
      <c r="C114" s="2" t="s">
        <v>6</v>
      </c>
      <c r="D114" s="2" t="s">
        <v>876</v>
      </c>
      <c r="E114" s="2" t="s">
        <v>28</v>
      </c>
      <c r="F114" s="2" t="s">
        <v>28</v>
      </c>
      <c r="G114" s="2" t="s">
        <v>27</v>
      </c>
      <c r="H114" s="2" t="s">
        <v>62</v>
      </c>
      <c r="I114" s="2" t="s">
        <v>0</v>
      </c>
      <c r="J114" s="2" t="s">
        <v>270</v>
      </c>
      <c r="K114" s="30">
        <v>2</v>
      </c>
      <c r="L114" s="30" t="s">
        <v>1193</v>
      </c>
      <c r="M114" s="21">
        <f>[4]маг_нир!L11</f>
        <v>68.666666666666671</v>
      </c>
      <c r="N114" s="21">
        <f>[4]маг_нир!M11</f>
        <v>4.6188021535170058</v>
      </c>
      <c r="O114" s="21">
        <f>[4]маг_нир!N11</f>
        <v>6.7264109031801054</v>
      </c>
      <c r="P114" s="21">
        <f>[4]маг_нир!R11</f>
        <v>68.666666666666671</v>
      </c>
      <c r="Q114" s="25">
        <f>[4]маг_нир!S11</f>
        <v>66</v>
      </c>
      <c r="R114" s="25">
        <f>[4]маг_нир!T11</f>
        <v>74</v>
      </c>
    </row>
    <row r="115" spans="1:18" ht="46.8" x14ac:dyDescent="0.3">
      <c r="A115" s="2" t="s">
        <v>290</v>
      </c>
      <c r="B115" s="2" t="s">
        <v>291</v>
      </c>
      <c r="C115" s="2" t="s">
        <v>156</v>
      </c>
      <c r="D115" s="2" t="s">
        <v>292</v>
      </c>
      <c r="E115" s="2" t="s">
        <v>45</v>
      </c>
      <c r="F115" s="2" t="s">
        <v>28</v>
      </c>
      <c r="G115" s="2" t="s">
        <v>27</v>
      </c>
      <c r="H115" s="2" t="s">
        <v>62</v>
      </c>
      <c r="I115" s="2" t="s">
        <v>2</v>
      </c>
      <c r="J115" s="2" t="s">
        <v>270</v>
      </c>
      <c r="K115" s="30"/>
      <c r="L115" s="30"/>
      <c r="M115" s="21">
        <f>[4]маг_проект!L5</f>
        <v>68</v>
      </c>
      <c r="N115" s="21">
        <f>[4]маг_проект!M5</f>
        <v>13.856406460551018</v>
      </c>
      <c r="O115" s="21">
        <f>[4]маг_проект!N5</f>
        <v>20.377068324339731</v>
      </c>
      <c r="P115" s="21">
        <f>[4]маг_проект!R5</f>
        <v>68</v>
      </c>
      <c r="Q115" s="25">
        <f>[4]маг_проект!S5</f>
        <v>60</v>
      </c>
      <c r="R115" s="25">
        <f>[4]маг_проект!T5</f>
        <v>84</v>
      </c>
    </row>
    <row r="116" spans="1:18" ht="31.2" x14ac:dyDescent="0.3">
      <c r="A116" s="2" t="s">
        <v>944</v>
      </c>
      <c r="B116" s="2" t="s">
        <v>946</v>
      </c>
      <c r="C116" s="2" t="s">
        <v>703</v>
      </c>
      <c r="D116" s="2" t="s">
        <v>945</v>
      </c>
      <c r="E116" s="2" t="s">
        <v>28</v>
      </c>
      <c r="F116" s="2" t="s">
        <v>28</v>
      </c>
      <c r="G116" s="2" t="s">
        <v>27</v>
      </c>
      <c r="H116" s="2" t="s">
        <v>62</v>
      </c>
      <c r="I116" s="2" t="s">
        <v>2</v>
      </c>
      <c r="J116" s="2" t="s">
        <v>270</v>
      </c>
      <c r="K116" s="30">
        <v>1</v>
      </c>
      <c r="L116" s="30" t="s">
        <v>1192</v>
      </c>
      <c r="M116" s="21">
        <f>[4]маг_проект!L6</f>
        <v>81.666666666666671</v>
      </c>
      <c r="N116" s="21">
        <f>[4]маг_проект!M6</f>
        <v>18.339392937971908</v>
      </c>
      <c r="O116" s="21">
        <f>[4]маг_проект!N6</f>
        <v>22.45639951588397</v>
      </c>
      <c r="P116" s="21">
        <f>[4]маг_проект!R6</f>
        <v>81.666666666666671</v>
      </c>
      <c r="Q116" s="25">
        <f>[4]маг_проект!S6</f>
        <v>61</v>
      </c>
      <c r="R116" s="25">
        <f>[4]маг_проект!T6</f>
        <v>96</v>
      </c>
    </row>
    <row r="117" spans="1:18" ht="31.2" x14ac:dyDescent="0.3">
      <c r="A117" s="2" t="s">
        <v>863</v>
      </c>
      <c r="B117" s="2" t="s">
        <v>864</v>
      </c>
      <c r="C117" s="2" t="s">
        <v>6</v>
      </c>
      <c r="D117" s="2" t="s">
        <v>534</v>
      </c>
      <c r="E117" s="2" t="s">
        <v>28</v>
      </c>
      <c r="F117" s="2"/>
      <c r="G117" s="2" t="s">
        <v>27</v>
      </c>
      <c r="H117" s="2" t="s">
        <v>93</v>
      </c>
      <c r="I117" s="2" t="s">
        <v>2</v>
      </c>
      <c r="J117" s="2" t="s">
        <v>270</v>
      </c>
      <c r="K117" s="30"/>
      <c r="L117" s="30"/>
      <c r="M117" s="21">
        <f>[4]спец_проект!L5</f>
        <v>80</v>
      </c>
      <c r="N117" s="21">
        <f>[4]спец_проект!M5</f>
        <v>10.583005244258363</v>
      </c>
      <c r="O117" s="21">
        <f>[4]спец_проект!N5</f>
        <v>13.228756555322954</v>
      </c>
      <c r="P117" s="21">
        <f>[4]спец_проект!R5</f>
        <v>80</v>
      </c>
      <c r="Q117" s="25">
        <f>[4]спец_проект!S5</f>
        <v>68</v>
      </c>
      <c r="R117" s="25">
        <f>[4]спец_проект!T5</f>
        <v>88</v>
      </c>
    </row>
    <row r="118" spans="1:18" ht="46.8" x14ac:dyDescent="0.3">
      <c r="A118" s="2" t="s">
        <v>856</v>
      </c>
      <c r="B118" s="2" t="s">
        <v>857</v>
      </c>
      <c r="C118" s="2" t="s">
        <v>6</v>
      </c>
      <c r="D118" s="2" t="s">
        <v>1141</v>
      </c>
      <c r="E118" s="2" t="s">
        <v>45</v>
      </c>
      <c r="F118" s="2" t="s">
        <v>22</v>
      </c>
      <c r="G118" s="2" t="s">
        <v>23</v>
      </c>
      <c r="H118" s="2" t="s">
        <v>93</v>
      </c>
      <c r="I118" s="2" t="s">
        <v>2</v>
      </c>
      <c r="J118" s="2" t="s">
        <v>270</v>
      </c>
      <c r="K118" s="30"/>
      <c r="L118" s="30"/>
      <c r="M118" s="21">
        <f>[4]спец_проект!L6</f>
        <v>81.333333333333329</v>
      </c>
      <c r="N118" s="21">
        <f>[4]спец_проект!M6</f>
        <v>7.0237691685684931</v>
      </c>
      <c r="O118" s="21">
        <f>[4]спец_проект!N6</f>
        <v>8.6357817646333928</v>
      </c>
      <c r="P118" s="21">
        <f>[4]спец_проект!R6</f>
        <v>81.333333333333329</v>
      </c>
      <c r="Q118" s="25">
        <f>[4]спец_проект!S6</f>
        <v>74</v>
      </c>
      <c r="R118" s="25">
        <f>[4]спец_проект!T6</f>
        <v>88</v>
      </c>
    </row>
    <row r="119" spans="1:18" ht="31.2" x14ac:dyDescent="0.3">
      <c r="A119" s="2" t="s">
        <v>869</v>
      </c>
      <c r="B119" s="2" t="s">
        <v>870</v>
      </c>
      <c r="C119" s="2" t="s">
        <v>6</v>
      </c>
      <c r="D119" s="2" t="s">
        <v>1141</v>
      </c>
      <c r="E119" s="2" t="s">
        <v>45</v>
      </c>
      <c r="F119" s="2" t="s">
        <v>22</v>
      </c>
      <c r="G119" s="2" t="s">
        <v>23</v>
      </c>
      <c r="H119" s="2" t="s">
        <v>93</v>
      </c>
      <c r="I119" s="2" t="s">
        <v>2</v>
      </c>
      <c r="J119" s="2" t="s">
        <v>270</v>
      </c>
      <c r="K119" s="30">
        <v>1</v>
      </c>
      <c r="L119" s="30" t="s">
        <v>1194</v>
      </c>
      <c r="M119" s="21">
        <f>[4]спец_проект!L7</f>
        <v>82</v>
      </c>
      <c r="N119" s="21">
        <f>[4]спец_проект!M7</f>
        <v>2</v>
      </c>
      <c r="O119" s="21">
        <f>[4]спец_проект!N7</f>
        <v>2.4390243902439024</v>
      </c>
      <c r="P119" s="21">
        <f>[4]спец_проект!R7</f>
        <v>82</v>
      </c>
      <c r="Q119" s="25">
        <f>[4]спец_проект!S7</f>
        <v>80</v>
      </c>
      <c r="R119" s="25">
        <f>[4]спец_проект!T7</f>
        <v>84</v>
      </c>
    </row>
    <row r="120" spans="1:18" ht="31.2" x14ac:dyDescent="0.3">
      <c r="A120" s="2" t="s">
        <v>1006</v>
      </c>
      <c r="B120" s="2" t="s">
        <v>1007</v>
      </c>
      <c r="C120" s="2" t="s">
        <v>881</v>
      </c>
      <c r="D120" s="2" t="s">
        <v>1008</v>
      </c>
      <c r="E120" s="2" t="s">
        <v>49</v>
      </c>
      <c r="F120" s="2"/>
      <c r="G120" s="2"/>
      <c r="H120" s="2" t="s">
        <v>61</v>
      </c>
      <c r="I120" s="2" t="s">
        <v>0</v>
      </c>
      <c r="J120" s="2" t="s">
        <v>683</v>
      </c>
      <c r="K120" s="30"/>
      <c r="L120" s="30"/>
      <c r="M120" s="21">
        <f>[5]бак_нир!L5</f>
        <v>43</v>
      </c>
      <c r="N120" s="21">
        <f>[5]бак_нир!M5</f>
        <v>7.3936910042729442</v>
      </c>
      <c r="O120" s="21">
        <f>[5]бак_нир!N5</f>
        <v>17.194630242495219</v>
      </c>
      <c r="P120" s="21">
        <f>[5]бак_нир!R5</f>
        <v>43</v>
      </c>
      <c r="Q120" s="25">
        <f>[5]бак_нир!S5</f>
        <v>34</v>
      </c>
      <c r="R120" s="25">
        <f>[5]бак_нир!T5</f>
        <v>50</v>
      </c>
    </row>
    <row r="121" spans="1:18" ht="78" x14ac:dyDescent="0.3">
      <c r="A121" s="2" t="s">
        <v>1009</v>
      </c>
      <c r="B121" s="2" t="s">
        <v>1010</v>
      </c>
      <c r="C121" s="2" t="s">
        <v>881</v>
      </c>
      <c r="D121" s="2" t="s">
        <v>1011</v>
      </c>
      <c r="E121" s="2" t="s">
        <v>28</v>
      </c>
      <c r="F121" s="2" t="s">
        <v>28</v>
      </c>
      <c r="G121" s="2" t="s">
        <v>27</v>
      </c>
      <c r="H121" s="2" t="s">
        <v>61</v>
      </c>
      <c r="I121" s="2" t="s">
        <v>0</v>
      </c>
      <c r="J121" s="2" t="s">
        <v>683</v>
      </c>
      <c r="K121" s="30"/>
      <c r="L121" s="30"/>
      <c r="M121" s="21">
        <f>[5]бак_нир!L6</f>
        <v>54.5</v>
      </c>
      <c r="N121" s="21">
        <f>[5]бак_нир!M6</f>
        <v>8.5440037453175304</v>
      </c>
      <c r="O121" s="21">
        <f>[5]бак_нир!N6</f>
        <v>15.677071092325745</v>
      </c>
      <c r="P121" s="21">
        <f>[5]бак_нир!R6</f>
        <v>54.5</v>
      </c>
      <c r="Q121" s="25">
        <f>[5]бак_нир!S6</f>
        <v>48</v>
      </c>
      <c r="R121" s="25">
        <f>[5]бак_нир!T6</f>
        <v>66</v>
      </c>
    </row>
    <row r="122" spans="1:18" ht="31.2" x14ac:dyDescent="0.3">
      <c r="A122" s="2" t="s">
        <v>824</v>
      </c>
      <c r="B122" s="2" t="s">
        <v>825</v>
      </c>
      <c r="C122" s="2" t="s">
        <v>610</v>
      </c>
      <c r="D122" s="2" t="s">
        <v>826</v>
      </c>
      <c r="E122" s="2" t="s">
        <v>49</v>
      </c>
      <c r="F122" s="2"/>
      <c r="G122" s="2"/>
      <c r="H122" s="2" t="s">
        <v>61</v>
      </c>
      <c r="I122" s="2" t="s">
        <v>0</v>
      </c>
      <c r="J122" s="2" t="s">
        <v>683</v>
      </c>
      <c r="K122" s="30"/>
      <c r="L122" s="30"/>
      <c r="M122" s="21">
        <f>[5]бак_нир!L7</f>
        <v>51.25</v>
      </c>
      <c r="N122" s="21">
        <f>[5]бак_нир!M7</f>
        <v>17.689450716929191</v>
      </c>
      <c r="O122" s="21">
        <f>[5]бак_нир!N7</f>
        <v>34.516001398886225</v>
      </c>
      <c r="P122" s="21">
        <f>[5]бак_нир!R7</f>
        <v>51.25</v>
      </c>
      <c r="Q122" s="25">
        <f>[5]бак_нир!S7</f>
        <v>38</v>
      </c>
      <c r="R122" s="25">
        <f>[5]бак_нир!T7</f>
        <v>76</v>
      </c>
    </row>
    <row r="123" spans="1:18" ht="78" x14ac:dyDescent="0.3">
      <c r="A123" s="2" t="s">
        <v>827</v>
      </c>
      <c r="B123" s="2" t="s">
        <v>829</v>
      </c>
      <c r="C123" s="2" t="s">
        <v>84</v>
      </c>
      <c r="D123" s="2" t="s">
        <v>828</v>
      </c>
      <c r="E123" s="2" t="s">
        <v>28</v>
      </c>
      <c r="F123" s="2" t="s">
        <v>28</v>
      </c>
      <c r="G123" s="2" t="s">
        <v>27</v>
      </c>
      <c r="H123" s="2" t="s">
        <v>61</v>
      </c>
      <c r="I123" s="2" t="s">
        <v>0</v>
      </c>
      <c r="J123" s="2" t="s">
        <v>683</v>
      </c>
      <c r="K123" s="30">
        <v>1</v>
      </c>
      <c r="L123" s="30" t="s">
        <v>1195</v>
      </c>
      <c r="M123" s="21">
        <f>[5]бак_нир!L8</f>
        <v>59.75</v>
      </c>
      <c r="N123" s="21">
        <f>[5]бак_нир!M8</f>
        <v>16.938614661968867</v>
      </c>
      <c r="O123" s="21">
        <f>[5]бак_нир!N8</f>
        <v>28.349145877772163</v>
      </c>
      <c r="P123" s="21">
        <f>[5]бак_нир!R8</f>
        <v>59.75</v>
      </c>
      <c r="Q123" s="25">
        <f>[5]бак_нир!S8</f>
        <v>40</v>
      </c>
      <c r="R123" s="25">
        <f>[5]бак_нир!T8</f>
        <v>80</v>
      </c>
    </row>
    <row r="124" spans="1:18" ht="46.8" x14ac:dyDescent="0.3">
      <c r="A124" s="2" t="s">
        <v>1115</v>
      </c>
      <c r="B124" s="2" t="s">
        <v>1116</v>
      </c>
      <c r="C124" s="2" t="s">
        <v>117</v>
      </c>
      <c r="D124" s="2" t="s">
        <v>1117</v>
      </c>
      <c r="E124" s="2" t="s">
        <v>49</v>
      </c>
      <c r="F124" s="2"/>
      <c r="G124" s="2"/>
      <c r="H124" s="2" t="s">
        <v>61</v>
      </c>
      <c r="I124" s="2" t="s">
        <v>2</v>
      </c>
      <c r="J124" s="2" t="s">
        <v>683</v>
      </c>
      <c r="K124" s="30"/>
      <c r="L124" s="30"/>
      <c r="M124" s="21">
        <f>[5]бак_проект!L5</f>
        <v>61.833333333333336</v>
      </c>
      <c r="N124" s="21">
        <f>[5]бак_проект!M5</f>
        <v>19.374381710564766</v>
      </c>
      <c r="O124" s="21">
        <f>[5]бак_проект!N5</f>
        <v>31.333231876924149</v>
      </c>
      <c r="P124" s="21">
        <f>[5]бак_проект!R5</f>
        <v>61.833333333333336</v>
      </c>
      <c r="Q124" s="25">
        <f>[5]бак_проект!S5</f>
        <v>44</v>
      </c>
      <c r="R124" s="25">
        <f>[5]бак_проект!T5</f>
        <v>91</v>
      </c>
    </row>
    <row r="125" spans="1:18" ht="31.2" x14ac:dyDescent="0.3">
      <c r="A125" s="2" t="s">
        <v>805</v>
      </c>
      <c r="B125" s="2" t="s">
        <v>806</v>
      </c>
      <c r="C125" s="2" t="s">
        <v>5</v>
      </c>
      <c r="D125" s="2" t="s">
        <v>807</v>
      </c>
      <c r="E125" s="2" t="s">
        <v>49</v>
      </c>
      <c r="F125" s="2"/>
      <c r="G125" s="2"/>
      <c r="H125" s="2" t="s">
        <v>61</v>
      </c>
      <c r="I125" s="2" t="s">
        <v>2</v>
      </c>
      <c r="J125" s="2" t="s">
        <v>683</v>
      </c>
      <c r="K125" s="30"/>
      <c r="L125" s="30"/>
      <c r="M125" s="21">
        <f>[5]бак_проект!L6</f>
        <v>58</v>
      </c>
      <c r="N125" s="21">
        <f>[5]бак_проект!M6</f>
        <v>26.107470195329153</v>
      </c>
      <c r="O125" s="21">
        <f>[5]бак_проект!N6</f>
        <v>45.012879647119227</v>
      </c>
      <c r="P125" s="21">
        <f>[5]бак_проект!R6</f>
        <v>58</v>
      </c>
      <c r="Q125" s="25">
        <f>[5]бак_проект!S6</f>
        <v>30</v>
      </c>
      <c r="R125" s="25">
        <f>[5]бак_проект!T6</f>
        <v>96</v>
      </c>
    </row>
    <row r="126" spans="1:18" ht="46.8" x14ac:dyDescent="0.3">
      <c r="A126" s="2" t="s">
        <v>808</v>
      </c>
      <c r="B126" s="2" t="s">
        <v>809</v>
      </c>
      <c r="C126" s="2" t="s">
        <v>610</v>
      </c>
      <c r="D126" s="2" t="s">
        <v>826</v>
      </c>
      <c r="E126" s="2" t="s">
        <v>49</v>
      </c>
      <c r="F126" s="2"/>
      <c r="G126" s="2"/>
      <c r="H126" s="2" t="s">
        <v>61</v>
      </c>
      <c r="I126" s="2" t="s">
        <v>2</v>
      </c>
      <c r="J126" s="2" t="s">
        <v>683</v>
      </c>
      <c r="K126" s="30">
        <v>3</v>
      </c>
      <c r="L126" s="30" t="s">
        <v>1196</v>
      </c>
      <c r="M126" s="21">
        <f>[5]бак_проект!L7</f>
        <v>71.166666666666671</v>
      </c>
      <c r="N126" s="21">
        <f>[5]бак_проект!M7</f>
        <v>15.854547192104429</v>
      </c>
      <c r="O126" s="21">
        <f>[5]бак_проект!N7</f>
        <v>22.27805226056828</v>
      </c>
      <c r="P126" s="21">
        <f>[5]бак_проект!R7</f>
        <v>71.166666666666671</v>
      </c>
      <c r="Q126" s="25">
        <f>[5]бак_проект!S7</f>
        <v>46</v>
      </c>
      <c r="R126" s="25">
        <f>[5]бак_проект!T7</f>
        <v>90</v>
      </c>
    </row>
    <row r="127" spans="1:18" ht="31.2" x14ac:dyDescent="0.3">
      <c r="A127" s="2" t="s">
        <v>906</v>
      </c>
      <c r="B127" s="2" t="s">
        <v>907</v>
      </c>
      <c r="C127" s="2" t="s">
        <v>156</v>
      </c>
      <c r="D127" s="2" t="s">
        <v>908</v>
      </c>
      <c r="E127" s="2" t="s">
        <v>28</v>
      </c>
      <c r="F127" s="2"/>
      <c r="G127" s="2" t="s">
        <v>845</v>
      </c>
      <c r="H127" s="2" t="s">
        <v>61</v>
      </c>
      <c r="I127" s="2" t="s">
        <v>2</v>
      </c>
      <c r="J127" s="2" t="s">
        <v>683</v>
      </c>
      <c r="K127" s="30"/>
      <c r="L127" s="30"/>
      <c r="M127" s="21">
        <f>[5]бак_проект!L8</f>
        <v>68</v>
      </c>
      <c r="N127" s="21">
        <f>[5]бак_проект!M8</f>
        <v>23.6981011897578</v>
      </c>
      <c r="O127" s="21">
        <f>[5]бак_проект!N8</f>
        <v>34.850148808467353</v>
      </c>
      <c r="P127" s="21">
        <f>[5]бак_проект!R8</f>
        <v>68</v>
      </c>
      <c r="Q127" s="25">
        <f>[5]бак_проект!S8</f>
        <v>42</v>
      </c>
      <c r="R127" s="25">
        <f>[5]бак_проект!T8</f>
        <v>100</v>
      </c>
    </row>
    <row r="128" spans="1:18" ht="46.8" x14ac:dyDescent="0.3">
      <c r="A128" s="2" t="s">
        <v>810</v>
      </c>
      <c r="B128" s="2" t="s">
        <v>811</v>
      </c>
      <c r="C128" s="2" t="s">
        <v>565</v>
      </c>
      <c r="D128" s="2" t="s">
        <v>812</v>
      </c>
      <c r="E128" s="2" t="s">
        <v>28</v>
      </c>
      <c r="F128" s="2" t="s">
        <v>28</v>
      </c>
      <c r="G128" s="2" t="s">
        <v>27</v>
      </c>
      <c r="H128" s="2" t="s">
        <v>61</v>
      </c>
      <c r="I128" s="2" t="s">
        <v>2</v>
      </c>
      <c r="J128" s="2" t="s">
        <v>683</v>
      </c>
      <c r="K128" s="30"/>
      <c r="L128" s="30"/>
      <c r="M128" s="21">
        <f>[5]бак_проект!L9</f>
        <v>62.333333333333336</v>
      </c>
      <c r="N128" s="21">
        <f>[5]бак_проект!M9</f>
        <v>17.862437310363511</v>
      </c>
      <c r="O128" s="21">
        <f>[5]бак_проект!N9</f>
        <v>28.656316540690124</v>
      </c>
      <c r="P128" s="21">
        <f>[5]бак_проект!R9</f>
        <v>62.333333333333336</v>
      </c>
      <c r="Q128" s="25">
        <f>[5]бак_проект!S9</f>
        <v>42</v>
      </c>
      <c r="R128" s="25">
        <f>[5]бак_проект!T9</f>
        <v>88</v>
      </c>
    </row>
    <row r="129" spans="1:19" ht="62.4" x14ac:dyDescent="0.3">
      <c r="A129" s="2" t="s">
        <v>900</v>
      </c>
      <c r="B129" s="2" t="s">
        <v>901</v>
      </c>
      <c r="C129" s="2" t="s">
        <v>156</v>
      </c>
      <c r="D129" s="2" t="s">
        <v>844</v>
      </c>
      <c r="E129" s="2" t="s">
        <v>45</v>
      </c>
      <c r="F129" s="2" t="s">
        <v>28</v>
      </c>
      <c r="G129" s="2" t="s">
        <v>845</v>
      </c>
      <c r="H129" s="2" t="s">
        <v>61</v>
      </c>
      <c r="I129" s="2" t="s">
        <v>2</v>
      </c>
      <c r="J129" s="2" t="s">
        <v>683</v>
      </c>
      <c r="K129" s="30">
        <v>1</v>
      </c>
      <c r="L129" s="30" t="s">
        <v>1196</v>
      </c>
      <c r="M129" s="21">
        <f>[5]бак_проект!L10</f>
        <v>75</v>
      </c>
      <c r="N129" s="21">
        <f>[5]бак_проект!M10</f>
        <v>23.588132609428836</v>
      </c>
      <c r="O129" s="21">
        <f>[5]бак_проект!N10</f>
        <v>31.450843479238451</v>
      </c>
      <c r="P129" s="21">
        <f>[5]бак_проект!R10</f>
        <v>75</v>
      </c>
      <c r="Q129" s="25">
        <f>[5]бак_проект!S10</f>
        <v>46</v>
      </c>
      <c r="R129" s="25">
        <f>[5]бак_проект!T10</f>
        <v>100</v>
      </c>
    </row>
    <row r="130" spans="1:19" ht="31.2" x14ac:dyDescent="0.3">
      <c r="A130" s="2" t="s">
        <v>813</v>
      </c>
      <c r="B130" s="2" t="s">
        <v>814</v>
      </c>
      <c r="C130" s="2" t="s">
        <v>610</v>
      </c>
      <c r="D130" s="2" t="s">
        <v>815</v>
      </c>
      <c r="E130" s="2" t="s">
        <v>28</v>
      </c>
      <c r="F130" s="2" t="s">
        <v>28</v>
      </c>
      <c r="G130" s="2" t="s">
        <v>27</v>
      </c>
      <c r="H130" s="2" t="s">
        <v>61</v>
      </c>
      <c r="I130" s="2" t="s">
        <v>2</v>
      </c>
      <c r="J130" s="2" t="s">
        <v>683</v>
      </c>
      <c r="K130" s="30"/>
      <c r="L130" s="30"/>
      <c r="M130" s="21">
        <f>[5]бак_проект!L11</f>
        <v>63.166666666666664</v>
      </c>
      <c r="N130" s="21">
        <f>[5]бак_проект!M11</f>
        <v>21.839566540265089</v>
      </c>
      <c r="O130" s="21">
        <f>[5]бак_проект!N11</f>
        <v>34.574511673242888</v>
      </c>
      <c r="P130" s="21">
        <f>[5]бак_проект!R11</f>
        <v>63.166666666666664</v>
      </c>
      <c r="Q130" s="25">
        <f>[5]бак_проект!S11</f>
        <v>44</v>
      </c>
      <c r="R130" s="25">
        <f>[5]бак_проект!T11</f>
        <v>96</v>
      </c>
    </row>
    <row r="131" spans="1:19" ht="31.2" x14ac:dyDescent="0.3">
      <c r="A131" s="2" t="s">
        <v>816</v>
      </c>
      <c r="B131" s="2" t="s">
        <v>817</v>
      </c>
      <c r="C131" s="2" t="s">
        <v>399</v>
      </c>
      <c r="D131" s="2" t="s">
        <v>818</v>
      </c>
      <c r="E131" s="2" t="s">
        <v>49</v>
      </c>
      <c r="F131" s="2"/>
      <c r="G131" s="2"/>
      <c r="H131" s="2" t="s">
        <v>61</v>
      </c>
      <c r="I131" s="2" t="s">
        <v>2</v>
      </c>
      <c r="J131" s="2" t="s">
        <v>683</v>
      </c>
      <c r="K131" s="30"/>
      <c r="L131" s="30"/>
      <c r="M131" s="21">
        <f>[5]бак_проект!L12</f>
        <v>58.333333333333336</v>
      </c>
      <c r="N131" s="21">
        <f>[5]бак_проект!M12</f>
        <v>23.63613053498111</v>
      </c>
      <c r="O131" s="21">
        <f>[5]бак_проект!N12</f>
        <v>40.519080917110472</v>
      </c>
      <c r="P131" s="21">
        <f>[5]бак_проект!R12</f>
        <v>58.333333333333336</v>
      </c>
      <c r="Q131" s="25">
        <f>[5]бак_проект!S12</f>
        <v>31</v>
      </c>
      <c r="R131" s="25">
        <f>[5]бак_проект!T12</f>
        <v>95</v>
      </c>
    </row>
    <row r="132" spans="1:19" ht="31.2" x14ac:dyDescent="0.3">
      <c r="A132" s="2" t="s">
        <v>819</v>
      </c>
      <c r="B132" s="2" t="s">
        <v>820</v>
      </c>
      <c r="C132" s="2" t="s">
        <v>59</v>
      </c>
      <c r="D132" s="2" t="s">
        <v>821</v>
      </c>
      <c r="E132" s="2" t="s">
        <v>49</v>
      </c>
      <c r="F132" s="2"/>
      <c r="G132" s="2"/>
      <c r="H132" s="2" t="s">
        <v>61</v>
      </c>
      <c r="I132" s="2" t="s">
        <v>2</v>
      </c>
      <c r="J132" s="2" t="s">
        <v>683</v>
      </c>
      <c r="K132" s="30"/>
      <c r="L132" s="30"/>
      <c r="M132" s="21">
        <f>[5]бак_проект!L13</f>
        <v>59.833333333333336</v>
      </c>
      <c r="N132" s="21">
        <f>[5]бак_проект!M13</f>
        <v>26.656456378646176</v>
      </c>
      <c r="O132" s="21">
        <f>[5]бак_проект!N13</f>
        <v>44.551180577124526</v>
      </c>
      <c r="P132" s="21">
        <f>[5]бак_проект!R13</f>
        <v>59.833333333333336</v>
      </c>
      <c r="Q132" s="25">
        <f>[5]бак_проект!S13</f>
        <v>28</v>
      </c>
      <c r="R132" s="25">
        <f>[5]бак_проект!T13</f>
        <v>95</v>
      </c>
    </row>
    <row r="133" spans="1:19" ht="78" x14ac:dyDescent="0.3">
      <c r="A133" s="2" t="s">
        <v>941</v>
      </c>
      <c r="B133" s="2" t="s">
        <v>943</v>
      </c>
      <c r="C133" s="2" t="s">
        <v>6</v>
      </c>
      <c r="D133" s="2" t="s">
        <v>942</v>
      </c>
      <c r="E133" s="2" t="s">
        <v>28</v>
      </c>
      <c r="F133" s="2" t="s">
        <v>28</v>
      </c>
      <c r="G133" s="2" t="s">
        <v>132</v>
      </c>
      <c r="H133" s="2" t="s">
        <v>61</v>
      </c>
      <c r="I133" s="2" t="s">
        <v>2</v>
      </c>
      <c r="J133" s="2" t="s">
        <v>683</v>
      </c>
      <c r="K133" s="30"/>
      <c r="L133" s="30"/>
      <c r="M133" s="21">
        <f>[5]бак_проект!L14</f>
        <v>59.333333333333336</v>
      </c>
      <c r="N133" s="21">
        <f>[5]бак_проект!M14</f>
        <v>26.219585554822686</v>
      </c>
      <c r="O133" s="21">
        <f>[5]бак_проект!N14</f>
        <v>44.190312732847218</v>
      </c>
      <c r="P133" s="21">
        <f>[5]бак_проект!R14</f>
        <v>59.333333333333336</v>
      </c>
      <c r="Q133" s="25">
        <f>[5]бак_проект!S14</f>
        <v>22</v>
      </c>
      <c r="R133" s="25">
        <f>[5]бак_проект!T14</f>
        <v>98</v>
      </c>
    </row>
    <row r="134" spans="1:19" ht="46.8" x14ac:dyDescent="0.3">
      <c r="A134" s="2" t="s">
        <v>822</v>
      </c>
      <c r="B134" s="2" t="s">
        <v>823</v>
      </c>
      <c r="C134" s="2" t="s">
        <v>399</v>
      </c>
      <c r="D134" s="2" t="s">
        <v>818</v>
      </c>
      <c r="E134" s="2" t="s">
        <v>49</v>
      </c>
      <c r="F134" s="2"/>
      <c r="G134" s="2"/>
      <c r="H134" s="2" t="s">
        <v>61</v>
      </c>
      <c r="I134" s="2" t="s">
        <v>2</v>
      </c>
      <c r="J134" s="2" t="s">
        <v>683</v>
      </c>
      <c r="K134" s="30"/>
      <c r="L134" s="30"/>
      <c r="M134" s="21">
        <f>[5]бак_проект!L15</f>
        <v>57</v>
      </c>
      <c r="N134" s="21">
        <f>[5]бак_проект!M15</f>
        <v>22.899781658347749</v>
      </c>
      <c r="O134" s="21">
        <f>[5]бак_проект!N15</f>
        <v>40.175055540960962</v>
      </c>
      <c r="P134" s="21">
        <f>[5]бак_проект!R15</f>
        <v>57</v>
      </c>
      <c r="Q134" s="25">
        <f>[5]бак_проект!S15</f>
        <v>32</v>
      </c>
      <c r="R134" s="25">
        <f>[5]бак_проект!T15</f>
        <v>92</v>
      </c>
    </row>
    <row r="135" spans="1:19" ht="62.4" x14ac:dyDescent="0.3">
      <c r="A135" s="2" t="s">
        <v>382</v>
      </c>
      <c r="B135" s="2" t="s">
        <v>383</v>
      </c>
      <c r="C135" s="2" t="s">
        <v>6</v>
      </c>
      <c r="D135" s="2" t="s">
        <v>355</v>
      </c>
      <c r="E135" s="2" t="s">
        <v>28</v>
      </c>
      <c r="F135" s="2" t="s">
        <v>28</v>
      </c>
      <c r="G135" s="2" t="s">
        <v>132</v>
      </c>
      <c r="H135" s="2" t="s">
        <v>61</v>
      </c>
      <c r="I135" s="2" t="s">
        <v>2</v>
      </c>
      <c r="J135" s="2" t="s">
        <v>683</v>
      </c>
      <c r="K135" s="30"/>
      <c r="L135" s="30"/>
      <c r="M135" s="21">
        <f>[5]бак_проект!L16</f>
        <v>54.833333333333336</v>
      </c>
      <c r="N135" s="21">
        <f>[5]бак_проект!M16</f>
        <v>32.841538737803781</v>
      </c>
      <c r="O135" s="21">
        <f>[5]бак_проект!N16</f>
        <v>59.893383716359473</v>
      </c>
      <c r="P135" s="21">
        <f>[5]бак_проект!R16</f>
        <v>54.833333333333336</v>
      </c>
      <c r="Q135" s="25">
        <f>[5]бак_проект!S16</f>
        <v>0</v>
      </c>
      <c r="R135" s="25">
        <f>[5]бак_проект!T16</f>
        <v>97</v>
      </c>
    </row>
    <row r="136" spans="1:19" ht="62.4" x14ac:dyDescent="0.3">
      <c r="A136" s="2" t="s">
        <v>830</v>
      </c>
      <c r="B136" s="2" t="s">
        <v>832</v>
      </c>
      <c r="C136" s="2" t="s">
        <v>55</v>
      </c>
      <c r="D136" s="2" t="s">
        <v>831</v>
      </c>
      <c r="E136" s="2" t="s">
        <v>28</v>
      </c>
      <c r="F136" s="2" t="s">
        <v>28</v>
      </c>
      <c r="G136" s="2" t="s">
        <v>27</v>
      </c>
      <c r="H136" s="2" t="s">
        <v>61</v>
      </c>
      <c r="I136" s="2" t="s">
        <v>2</v>
      </c>
      <c r="J136" s="2" t="s">
        <v>683</v>
      </c>
      <c r="K136" s="30">
        <v>2</v>
      </c>
      <c r="L136" s="30" t="s">
        <v>1196</v>
      </c>
      <c r="M136" s="21">
        <f>[5]бак_проект!L17</f>
        <v>72</v>
      </c>
      <c r="N136" s="21">
        <f>[5]бак_проект!M17</f>
        <v>18.022208521710095</v>
      </c>
      <c r="O136" s="21">
        <f>[5]бак_проект!N17</f>
        <v>25.0308451690418</v>
      </c>
      <c r="P136" s="21">
        <f>[5]бак_проект!R17</f>
        <v>72</v>
      </c>
      <c r="Q136" s="25">
        <f>[5]бак_проект!S17</f>
        <v>54</v>
      </c>
      <c r="R136" s="25">
        <f>[5]бак_проект!T17</f>
        <v>94</v>
      </c>
    </row>
    <row r="137" spans="1:19" ht="31.2" x14ac:dyDescent="0.3">
      <c r="A137" s="2" t="s">
        <v>833</v>
      </c>
      <c r="B137" s="2" t="s">
        <v>834</v>
      </c>
      <c r="C137" s="2" t="s">
        <v>399</v>
      </c>
      <c r="D137" s="2" t="s">
        <v>409</v>
      </c>
      <c r="E137" s="2" t="s">
        <v>22</v>
      </c>
      <c r="F137" s="2" t="s">
        <v>22</v>
      </c>
      <c r="G137" s="2" t="s">
        <v>346</v>
      </c>
      <c r="H137" s="2" t="s">
        <v>62</v>
      </c>
      <c r="I137" s="2" t="s">
        <v>0</v>
      </c>
      <c r="J137" s="2" t="s">
        <v>683</v>
      </c>
      <c r="K137" s="30"/>
      <c r="L137" s="30"/>
      <c r="M137" s="21">
        <f>[5]маг_нир!L5</f>
        <v>55</v>
      </c>
      <c r="N137" s="21">
        <f>[5]маг_нир!M5</f>
        <v>20.615528128088304</v>
      </c>
      <c r="O137" s="21">
        <f>[5]маг_нир!N5</f>
        <v>37.482778414706011</v>
      </c>
      <c r="P137" s="21">
        <f>[5]маг_нир!R5</f>
        <v>55</v>
      </c>
      <c r="Q137" s="25">
        <f>[5]маг_нир!S5</f>
        <v>36</v>
      </c>
      <c r="R137" s="25">
        <f>[5]маг_нир!T5</f>
        <v>88</v>
      </c>
    </row>
    <row r="138" spans="1:19" ht="46.8" x14ac:dyDescent="0.3">
      <c r="A138" s="2" t="s">
        <v>835</v>
      </c>
      <c r="B138" s="2" t="s">
        <v>837</v>
      </c>
      <c r="C138" s="2" t="s">
        <v>84</v>
      </c>
      <c r="D138" s="2" t="s">
        <v>836</v>
      </c>
      <c r="E138" s="2" t="s">
        <v>28</v>
      </c>
      <c r="F138" s="2"/>
      <c r="G138" s="2" t="s">
        <v>27</v>
      </c>
      <c r="H138" s="2" t="s">
        <v>62</v>
      </c>
      <c r="I138" s="2" t="s">
        <v>0</v>
      </c>
      <c r="J138" s="2" t="s">
        <v>336</v>
      </c>
      <c r="K138" s="30">
        <v>1</v>
      </c>
      <c r="L138" s="30" t="s">
        <v>1203</v>
      </c>
      <c r="M138" s="31">
        <f>[5]маг_нир!L6</f>
        <v>82.6</v>
      </c>
      <c r="N138" s="31">
        <f>[5]маг_нир!M6</f>
        <v>11.523888232710314</v>
      </c>
      <c r="O138" s="31">
        <f>[5]маг_нир!N6</f>
        <v>13.951438538390212</v>
      </c>
      <c r="P138" s="31">
        <f>[5]маг_нир!R6</f>
        <v>82.6</v>
      </c>
      <c r="Q138" s="32">
        <f>[5]маг_нир!S6</f>
        <v>70</v>
      </c>
      <c r="R138" s="32">
        <f>[5]маг_нир!T6</f>
        <v>100</v>
      </c>
    </row>
    <row r="139" spans="1:19" ht="46.8" x14ac:dyDescent="0.3">
      <c r="A139" s="2" t="s">
        <v>838</v>
      </c>
      <c r="B139" s="2" t="s">
        <v>839</v>
      </c>
      <c r="C139" s="2" t="s">
        <v>428</v>
      </c>
      <c r="D139" s="2" t="s">
        <v>427</v>
      </c>
      <c r="E139" s="2" t="s">
        <v>45</v>
      </c>
      <c r="F139" s="2" t="s">
        <v>28</v>
      </c>
      <c r="G139" s="2" t="s">
        <v>27</v>
      </c>
      <c r="H139" s="2" t="s">
        <v>62</v>
      </c>
      <c r="I139" s="2" t="s">
        <v>0</v>
      </c>
      <c r="J139" s="2" t="s">
        <v>683</v>
      </c>
      <c r="K139" s="30"/>
      <c r="L139" s="30"/>
      <c r="M139" s="21">
        <f>[5]маг_нир!L7</f>
        <v>69.400000000000006</v>
      </c>
      <c r="N139" s="21">
        <f>[5]маг_нир!M7</f>
        <v>18.433664855367208</v>
      </c>
      <c r="O139" s="21">
        <f>[5]маг_нир!N7</f>
        <v>26.561476736840355</v>
      </c>
      <c r="P139" s="21">
        <f>[5]маг_нир!R7</f>
        <v>69.400000000000006</v>
      </c>
      <c r="Q139" s="25">
        <f>[5]маг_нир!S7</f>
        <v>55</v>
      </c>
      <c r="R139" s="25">
        <f>[5]маг_нир!T7</f>
        <v>100</v>
      </c>
    </row>
    <row r="140" spans="1:19" ht="46.8" x14ac:dyDescent="0.3">
      <c r="A140" s="2" t="s">
        <v>840</v>
      </c>
      <c r="B140" s="2" t="s">
        <v>841</v>
      </c>
      <c r="C140" s="2" t="s">
        <v>565</v>
      </c>
      <c r="D140" s="2" t="s">
        <v>812</v>
      </c>
      <c r="E140" s="2" t="s">
        <v>28</v>
      </c>
      <c r="F140" s="2" t="s">
        <v>28</v>
      </c>
      <c r="G140" s="2" t="s">
        <v>27</v>
      </c>
      <c r="H140" s="2" t="s">
        <v>62</v>
      </c>
      <c r="I140" s="2" t="s">
        <v>0</v>
      </c>
      <c r="J140" s="2" t="s">
        <v>683</v>
      </c>
      <c r="K140" s="30"/>
      <c r="L140" s="30"/>
      <c r="M140" s="21">
        <f>[5]маг_нир!L8</f>
        <v>73.2</v>
      </c>
      <c r="N140" s="21">
        <f>[5]маг_нир!M8</f>
        <v>11.819475453673899</v>
      </c>
      <c r="O140" s="21">
        <f>[5]маг_нир!N8</f>
        <v>16.146824390264889</v>
      </c>
      <c r="P140" s="21">
        <f>[5]маг_нир!R8</f>
        <v>73.2</v>
      </c>
      <c r="Q140" s="25">
        <f>[5]маг_нир!S8</f>
        <v>62</v>
      </c>
      <c r="R140" s="25">
        <f>[5]маг_нир!T8</f>
        <v>90</v>
      </c>
    </row>
    <row r="141" spans="1:19" ht="46.8" x14ac:dyDescent="0.3">
      <c r="A141" s="2" t="s">
        <v>842</v>
      </c>
      <c r="B141" s="2" t="s">
        <v>843</v>
      </c>
      <c r="C141" s="2" t="s">
        <v>156</v>
      </c>
      <c r="D141" s="2" t="s">
        <v>844</v>
      </c>
      <c r="E141" s="2" t="s">
        <v>45</v>
      </c>
      <c r="F141" s="2" t="s">
        <v>28</v>
      </c>
      <c r="G141" s="2" t="s">
        <v>845</v>
      </c>
      <c r="H141" s="2" t="s">
        <v>62</v>
      </c>
      <c r="I141" s="2" t="s">
        <v>0</v>
      </c>
      <c r="J141" s="2" t="s">
        <v>683</v>
      </c>
      <c r="K141" s="30">
        <v>3</v>
      </c>
      <c r="L141" s="30" t="s">
        <v>1197</v>
      </c>
      <c r="M141" s="21">
        <f>[5]маг_нир!L9</f>
        <v>78.2</v>
      </c>
      <c r="N141" s="21">
        <f>[5]маг_нир!M9</f>
        <v>17.297398648351717</v>
      </c>
      <c r="O141" s="21">
        <f>[5]маг_нир!N9</f>
        <v>22.119435611702961</v>
      </c>
      <c r="P141" s="21">
        <f>[5]маг_нир!R9</f>
        <v>78.2</v>
      </c>
      <c r="Q141" s="25">
        <f>[5]маг_нир!S9</f>
        <v>54</v>
      </c>
      <c r="R141" s="25">
        <f>[5]маг_нир!T9</f>
        <v>100</v>
      </c>
    </row>
    <row r="142" spans="1:19" ht="46.8" x14ac:dyDescent="0.3">
      <c r="A142" s="2" t="s">
        <v>846</v>
      </c>
      <c r="B142" s="2" t="s">
        <v>847</v>
      </c>
      <c r="C142" s="2" t="s">
        <v>156</v>
      </c>
      <c r="D142" s="2" t="s">
        <v>844</v>
      </c>
      <c r="E142" s="2" t="s">
        <v>45</v>
      </c>
      <c r="F142" s="2" t="s">
        <v>28</v>
      </c>
      <c r="G142" s="2" t="s">
        <v>845</v>
      </c>
      <c r="H142" s="2" t="s">
        <v>62</v>
      </c>
      <c r="I142" s="2" t="s">
        <v>0</v>
      </c>
      <c r="J142" s="2" t="s">
        <v>683</v>
      </c>
      <c r="K142" s="30">
        <v>2</v>
      </c>
      <c r="L142" s="30" t="s">
        <v>1197</v>
      </c>
      <c r="M142" s="21">
        <f>[5]маг_нир!L10</f>
        <v>79.8</v>
      </c>
      <c r="N142" s="21">
        <f>[5]маг_нир!M10</f>
        <v>19.318385025669198</v>
      </c>
      <c r="O142" s="21">
        <f>[5]маг_нир!N10</f>
        <v>24.20850253843258</v>
      </c>
      <c r="P142" s="21">
        <f>[5]маг_нир!R10</f>
        <v>79.8</v>
      </c>
      <c r="Q142" s="25">
        <f>[5]маг_нир!S10</f>
        <v>54</v>
      </c>
      <c r="R142" s="25">
        <f>[5]маг_нир!T10</f>
        <v>100</v>
      </c>
    </row>
    <row r="143" spans="1:19" ht="46.8" x14ac:dyDescent="0.3">
      <c r="A143" s="2" t="s">
        <v>848</v>
      </c>
      <c r="B143" s="2" t="s">
        <v>849</v>
      </c>
      <c r="C143" s="2" t="s">
        <v>84</v>
      </c>
      <c r="D143" s="2" t="s">
        <v>367</v>
      </c>
      <c r="E143" s="2" t="s">
        <v>45</v>
      </c>
      <c r="F143" s="2" t="s">
        <v>22</v>
      </c>
      <c r="G143" s="2" t="s">
        <v>23</v>
      </c>
      <c r="H143" s="2" t="s">
        <v>62</v>
      </c>
      <c r="I143" s="2" t="s">
        <v>0</v>
      </c>
      <c r="J143" s="2" t="s">
        <v>683</v>
      </c>
      <c r="K143" s="30">
        <v>1</v>
      </c>
      <c r="L143" s="30" t="s">
        <v>1197</v>
      </c>
      <c r="M143" s="21">
        <f>[5]маг_нир!L11</f>
        <v>84.4</v>
      </c>
      <c r="N143" s="21">
        <f>[5]маг_нир!M11</f>
        <v>15.126136320951206</v>
      </c>
      <c r="O143" s="21">
        <f>[5]маг_нир!N11</f>
        <v>17.921962465581998</v>
      </c>
      <c r="P143" s="21">
        <f>[5]маг_нир!R11</f>
        <v>84.4</v>
      </c>
      <c r="Q143" s="25">
        <f>[5]маг_нир!S11</f>
        <v>66</v>
      </c>
      <c r="R143" s="25">
        <f>[5]маг_нир!T11</f>
        <v>100</v>
      </c>
    </row>
    <row r="144" spans="1:19" ht="46.8" x14ac:dyDescent="0.3">
      <c r="A144" s="2" t="s">
        <v>947</v>
      </c>
      <c r="B144" s="2" t="s">
        <v>948</v>
      </c>
      <c r="C144" s="2" t="s">
        <v>6</v>
      </c>
      <c r="D144" s="2" t="s">
        <v>949</v>
      </c>
      <c r="E144" s="2" t="s">
        <v>28</v>
      </c>
      <c r="F144" s="2"/>
      <c r="G144" s="2" t="s">
        <v>132</v>
      </c>
      <c r="H144" s="2" t="s">
        <v>62</v>
      </c>
      <c r="I144" s="2" t="s">
        <v>2</v>
      </c>
      <c r="J144" s="2" t="s">
        <v>683</v>
      </c>
      <c r="K144" s="30"/>
      <c r="L144" s="30"/>
      <c r="M144" s="21">
        <f>[5]маг_проект!L5</f>
        <v>68.2</v>
      </c>
      <c r="N144" s="21">
        <f>[5]маг_проект!M5</f>
        <v>19.829271292712697</v>
      </c>
      <c r="O144" s="21">
        <f>[5]маг_проект!N5</f>
        <v>29.075177848552343</v>
      </c>
      <c r="P144" s="21">
        <f>[5]маг_проект!R5</f>
        <v>68.2</v>
      </c>
      <c r="Q144" s="25">
        <f>[5]маг_проект!S5</f>
        <v>46</v>
      </c>
      <c r="R144" s="25">
        <f>[5]маг_проект!T5</f>
        <v>90</v>
      </c>
      <c r="S144" s="43" t="s">
        <v>1184</v>
      </c>
    </row>
    <row r="145" spans="1:18" ht="31.2" x14ac:dyDescent="0.3">
      <c r="A145" s="2" t="s">
        <v>1029</v>
      </c>
      <c r="B145" s="2" t="s">
        <v>1030</v>
      </c>
      <c r="C145" s="2" t="s">
        <v>156</v>
      </c>
      <c r="D145" s="2" t="s">
        <v>1031</v>
      </c>
      <c r="E145" s="2" t="s">
        <v>22</v>
      </c>
      <c r="F145" s="2" t="s">
        <v>28</v>
      </c>
      <c r="G145" s="2" t="s">
        <v>27</v>
      </c>
      <c r="H145" s="2" t="s">
        <v>61</v>
      </c>
      <c r="I145" s="2" t="s">
        <v>2</v>
      </c>
      <c r="J145" s="2" t="s">
        <v>1087</v>
      </c>
      <c r="K145" s="30"/>
      <c r="L145" s="30"/>
      <c r="M145" s="21">
        <f>[6]бак_проект!L5</f>
        <v>58.75</v>
      </c>
      <c r="N145" s="21">
        <f>[6]бак_проект!M5</f>
        <v>12.257650672131263</v>
      </c>
      <c r="O145" s="21">
        <f>[6]бак_проект!N5</f>
        <v>20.864086250436191</v>
      </c>
      <c r="P145" s="21">
        <f>[6]бак_проект!R5</f>
        <v>58.75</v>
      </c>
      <c r="Q145" s="25">
        <f>[6]бак_проект!S5</f>
        <v>47</v>
      </c>
      <c r="R145" s="25">
        <f>[6]бак_проект!T5</f>
        <v>76</v>
      </c>
    </row>
    <row r="146" spans="1:18" ht="31.2" x14ac:dyDescent="0.3">
      <c r="A146" s="2" t="s">
        <v>1022</v>
      </c>
      <c r="B146" s="2" t="s">
        <v>1023</v>
      </c>
      <c r="C146" s="2" t="s">
        <v>156</v>
      </c>
      <c r="D146" s="2" t="s">
        <v>1024</v>
      </c>
      <c r="E146" s="2" t="s">
        <v>1025</v>
      </c>
      <c r="F146" s="2" t="s">
        <v>28</v>
      </c>
      <c r="G146" s="2" t="s">
        <v>27</v>
      </c>
      <c r="H146" s="2" t="s">
        <v>61</v>
      </c>
      <c r="I146" s="2" t="s">
        <v>2</v>
      </c>
      <c r="J146" s="2" t="s">
        <v>1087</v>
      </c>
      <c r="K146" s="30"/>
      <c r="L146" s="30"/>
      <c r="M146" s="21">
        <f>[6]бак_проект!L6</f>
        <v>51.5</v>
      </c>
      <c r="N146" s="21">
        <f>[6]бак_проект!M6</f>
        <v>15.176736583776281</v>
      </c>
      <c r="O146" s="21">
        <f>[6]бак_проект!N6</f>
        <v>29.469391424808311</v>
      </c>
      <c r="P146" s="21">
        <f>[6]бак_проект!R6</f>
        <v>51.5</v>
      </c>
      <c r="Q146" s="25">
        <f>[6]бак_проект!S6</f>
        <v>36</v>
      </c>
      <c r="R146" s="25">
        <f>[6]бак_проект!T6</f>
        <v>72</v>
      </c>
    </row>
    <row r="147" spans="1:18" ht="31.2" x14ac:dyDescent="0.3">
      <c r="A147" s="2" t="s">
        <v>1104</v>
      </c>
      <c r="B147" s="2" t="s">
        <v>1105</v>
      </c>
      <c r="C147" s="2" t="s">
        <v>278</v>
      </c>
      <c r="D147" s="2" t="s">
        <v>1106</v>
      </c>
      <c r="E147" s="2" t="s">
        <v>28</v>
      </c>
      <c r="F147" s="2" t="s">
        <v>28</v>
      </c>
      <c r="G147" s="2" t="s">
        <v>27</v>
      </c>
      <c r="H147" s="2" t="s">
        <v>61</v>
      </c>
      <c r="I147" s="2" t="s">
        <v>2</v>
      </c>
      <c r="J147" s="2" t="s">
        <v>1087</v>
      </c>
      <c r="K147" s="30"/>
      <c r="L147" s="30"/>
      <c r="M147" s="21">
        <f>[6]бак_проект!L7</f>
        <v>66.5</v>
      </c>
      <c r="N147" s="21">
        <f>[6]бак_проект!M7</f>
        <v>8.5440037453175304</v>
      </c>
      <c r="O147" s="21">
        <f>[6]бак_проект!N7</f>
        <v>12.848125932808315</v>
      </c>
      <c r="P147" s="21">
        <f>[6]бак_проект!R7</f>
        <v>66.5</v>
      </c>
      <c r="Q147" s="25">
        <f>[6]бак_проект!S7</f>
        <v>54</v>
      </c>
      <c r="R147" s="25">
        <f>[6]бак_проект!T7</f>
        <v>72</v>
      </c>
    </row>
    <row r="148" spans="1:18" ht="46.8" x14ac:dyDescent="0.3">
      <c r="A148" s="2" t="s">
        <v>1098</v>
      </c>
      <c r="B148" s="2" t="s">
        <v>1099</v>
      </c>
      <c r="C148" s="2" t="s">
        <v>278</v>
      </c>
      <c r="D148" s="2" t="s">
        <v>1100</v>
      </c>
      <c r="E148" s="2" t="s">
        <v>28</v>
      </c>
      <c r="F148" s="2" t="s">
        <v>28</v>
      </c>
      <c r="G148" s="2" t="s">
        <v>27</v>
      </c>
      <c r="H148" s="2" t="s">
        <v>61</v>
      </c>
      <c r="I148" s="2" t="s">
        <v>2</v>
      </c>
      <c r="J148" s="2" t="s">
        <v>1087</v>
      </c>
      <c r="K148" s="30">
        <v>1</v>
      </c>
      <c r="L148" s="30" t="s">
        <v>1198</v>
      </c>
      <c r="M148" s="21">
        <f>[6]бак_проект!L8</f>
        <v>74.5</v>
      </c>
      <c r="N148" s="21">
        <f>[6]бак_проект!M8</f>
        <v>10.535653752852738</v>
      </c>
      <c r="O148" s="21">
        <f>[6]бак_проект!N8</f>
        <v>14.141817117923139</v>
      </c>
      <c r="P148" s="21">
        <f>[6]бак_проект!R8</f>
        <v>74.5</v>
      </c>
      <c r="Q148" s="25">
        <f>[6]бак_проект!S8</f>
        <v>59</v>
      </c>
      <c r="R148" s="25">
        <f>[6]бак_проект!T8</f>
        <v>82</v>
      </c>
    </row>
    <row r="149" spans="1:18" ht="46.8" x14ac:dyDescent="0.3">
      <c r="A149" s="2" t="s">
        <v>1092</v>
      </c>
      <c r="B149" s="2" t="s">
        <v>1093</v>
      </c>
      <c r="C149" s="2" t="s">
        <v>283</v>
      </c>
      <c r="D149" s="2" t="s">
        <v>1094</v>
      </c>
      <c r="E149" s="2" t="s">
        <v>28</v>
      </c>
      <c r="F149" s="2"/>
      <c r="G149" s="2" t="s">
        <v>27</v>
      </c>
      <c r="H149" s="2" t="s">
        <v>61</v>
      </c>
      <c r="I149" s="2" t="s">
        <v>2</v>
      </c>
      <c r="J149" s="2" t="s">
        <v>1087</v>
      </c>
      <c r="K149" s="30">
        <v>2</v>
      </c>
      <c r="L149" s="30" t="s">
        <v>1198</v>
      </c>
      <c r="M149" s="21">
        <f>[6]бак_проект!L9</f>
        <v>67.25</v>
      </c>
      <c r="N149" s="21">
        <f>[6]бак_проект!M9</f>
        <v>16.357974609753292</v>
      </c>
      <c r="O149" s="21">
        <f>[6]бак_проект!N9</f>
        <v>24.324125813759544</v>
      </c>
      <c r="P149" s="21">
        <f>[6]бак_проект!R9</f>
        <v>67.25</v>
      </c>
      <c r="Q149" s="25">
        <f>[6]бак_проект!S9</f>
        <v>43</v>
      </c>
      <c r="R149" s="25">
        <f>[6]бак_проект!T9</f>
        <v>78</v>
      </c>
    </row>
    <row r="150" spans="1:18" ht="46.8" x14ac:dyDescent="0.3">
      <c r="A150" s="2" t="s">
        <v>293</v>
      </c>
      <c r="B150" s="2" t="s">
        <v>294</v>
      </c>
      <c r="C150" s="2" t="s">
        <v>55</v>
      </c>
      <c r="D150" s="2" t="s">
        <v>295</v>
      </c>
      <c r="E150" s="2" t="s">
        <v>296</v>
      </c>
      <c r="F150" s="2" t="s">
        <v>22</v>
      </c>
      <c r="G150" s="2" t="s">
        <v>23</v>
      </c>
      <c r="H150" s="2" t="s">
        <v>62</v>
      </c>
      <c r="I150" s="2" t="s">
        <v>0</v>
      </c>
      <c r="J150" s="2" t="s">
        <v>1087</v>
      </c>
      <c r="K150" s="30"/>
      <c r="L150" s="30"/>
      <c r="M150" s="21">
        <f>[6]маг_нир!L5</f>
        <v>59.75</v>
      </c>
      <c r="N150" s="21">
        <f>[6]маг_нир!M5</f>
        <v>8.5</v>
      </c>
      <c r="O150" s="21">
        <f>[6]маг_нир!N5</f>
        <v>14.225941422594143</v>
      </c>
      <c r="P150" s="21">
        <f>[6]маг_нир!R5</f>
        <v>59.75</v>
      </c>
      <c r="Q150" s="25">
        <f>[6]маг_нир!S5</f>
        <v>48</v>
      </c>
      <c r="R150" s="25">
        <f>[6]маг_нир!T5</f>
        <v>68</v>
      </c>
    </row>
    <row r="151" spans="1:18" ht="62.4" x14ac:dyDescent="0.3">
      <c r="A151" s="2" t="s">
        <v>1085</v>
      </c>
      <c r="B151" s="2" t="s">
        <v>1086</v>
      </c>
      <c r="C151" s="2" t="s">
        <v>283</v>
      </c>
      <c r="D151" s="2" t="s">
        <v>1088</v>
      </c>
      <c r="E151" s="2" t="s">
        <v>22</v>
      </c>
      <c r="F151" s="2" t="s">
        <v>28</v>
      </c>
      <c r="G151" s="2" t="s">
        <v>23</v>
      </c>
      <c r="H151" s="2" t="s">
        <v>62</v>
      </c>
      <c r="I151" s="2" t="s">
        <v>0</v>
      </c>
      <c r="J151" s="2" t="s">
        <v>1087</v>
      </c>
      <c r="K151" s="30"/>
      <c r="L151" s="30"/>
      <c r="M151" s="21">
        <f>[6]маг_нир!L6</f>
        <v>62</v>
      </c>
      <c r="N151" s="21">
        <f>[6]маг_нир!M6</f>
        <v>12.569805089976535</v>
      </c>
      <c r="O151" s="21">
        <f>[6]маг_нир!N6</f>
        <v>20.273879177381509</v>
      </c>
      <c r="P151" s="21">
        <f>[6]маг_нир!R6</f>
        <v>62</v>
      </c>
      <c r="Q151" s="25">
        <f>[6]маг_нир!S6</f>
        <v>45</v>
      </c>
      <c r="R151" s="25">
        <f>[6]маг_нир!T6</f>
        <v>75</v>
      </c>
    </row>
    <row r="152" spans="1:18" ht="31.2" x14ac:dyDescent="0.3">
      <c r="A152" s="2" t="s">
        <v>298</v>
      </c>
      <c r="B152" s="2" t="s">
        <v>297</v>
      </c>
      <c r="C152" s="2" t="s">
        <v>156</v>
      </c>
      <c r="D152" s="2" t="s">
        <v>299</v>
      </c>
      <c r="E152" s="2" t="s">
        <v>45</v>
      </c>
      <c r="F152" s="2" t="s">
        <v>22</v>
      </c>
      <c r="G152" s="2" t="s">
        <v>23</v>
      </c>
      <c r="H152" s="2" t="s">
        <v>62</v>
      </c>
      <c r="I152" s="2" t="s">
        <v>0</v>
      </c>
      <c r="J152" s="2" t="s">
        <v>1087</v>
      </c>
      <c r="K152" s="30"/>
      <c r="L152" s="30"/>
      <c r="M152" s="21">
        <f>[6]маг_нир!L7</f>
        <v>73.5</v>
      </c>
      <c r="N152" s="21">
        <f>[6]маг_нир!M7</f>
        <v>5.5075705472861021</v>
      </c>
      <c r="O152" s="21">
        <f>[6]маг_нир!N7</f>
        <v>7.4932932616137444</v>
      </c>
      <c r="P152" s="21">
        <f>[6]маг_нир!R7</f>
        <v>73.5</v>
      </c>
      <c r="Q152" s="25">
        <f>[6]маг_нир!S7</f>
        <v>68</v>
      </c>
      <c r="R152" s="25">
        <f>[6]маг_нир!T7</f>
        <v>80</v>
      </c>
    </row>
    <row r="153" spans="1:18" ht="46.8" x14ac:dyDescent="0.3">
      <c r="A153" s="2" t="s">
        <v>300</v>
      </c>
      <c r="B153" s="2" t="s">
        <v>301</v>
      </c>
      <c r="C153" s="2" t="s">
        <v>156</v>
      </c>
      <c r="D153" s="2" t="s">
        <v>299</v>
      </c>
      <c r="E153" s="2" t="s">
        <v>45</v>
      </c>
      <c r="F153" s="2" t="s">
        <v>22</v>
      </c>
      <c r="G153" s="2" t="s">
        <v>23</v>
      </c>
      <c r="H153" s="2" t="s">
        <v>62</v>
      </c>
      <c r="I153" s="2" t="s">
        <v>0</v>
      </c>
      <c r="J153" s="2" t="s">
        <v>1087</v>
      </c>
      <c r="K153" s="30">
        <v>1</v>
      </c>
      <c r="L153" s="30" t="s">
        <v>1199</v>
      </c>
      <c r="M153" s="21">
        <f>[6]маг_нир!L8</f>
        <v>82.75</v>
      </c>
      <c r="N153" s="21">
        <f>[6]маг_нир!M8</f>
        <v>11.814539065631521</v>
      </c>
      <c r="O153" s="21">
        <f>[6]маг_нир!N8</f>
        <v>14.277388598950481</v>
      </c>
      <c r="P153" s="21">
        <f>[6]маг_нир!R8</f>
        <v>82.75</v>
      </c>
      <c r="Q153" s="25">
        <f>[6]маг_нир!S8</f>
        <v>68</v>
      </c>
      <c r="R153" s="25">
        <f>[6]маг_нир!T8</f>
        <v>96</v>
      </c>
    </row>
    <row r="154" spans="1:18" ht="62.4" x14ac:dyDescent="0.3">
      <c r="A154" s="37" t="s">
        <v>302</v>
      </c>
      <c r="B154" s="37" t="s">
        <v>304</v>
      </c>
      <c r="C154" s="37" t="s">
        <v>303</v>
      </c>
      <c r="D154" s="2" t="s">
        <v>305</v>
      </c>
      <c r="E154" s="2" t="s">
        <v>28</v>
      </c>
      <c r="F154" s="2" t="s">
        <v>28</v>
      </c>
      <c r="G154" s="2" t="s">
        <v>27</v>
      </c>
      <c r="H154" s="37" t="s">
        <v>62</v>
      </c>
      <c r="I154" s="37" t="s">
        <v>0</v>
      </c>
      <c r="J154" s="37" t="s">
        <v>1087</v>
      </c>
      <c r="K154" s="38"/>
      <c r="L154" s="38"/>
      <c r="M154" s="21">
        <f>[6]маг_нир!L9</f>
        <v>62.25</v>
      </c>
      <c r="N154" s="21">
        <f>[6]маг_нир!M9</f>
        <v>24.198829172778865</v>
      </c>
      <c r="O154" s="21">
        <f>[6]маг_нир!N9</f>
        <v>38.87362116109054</v>
      </c>
      <c r="P154" s="40">
        <f>[6]маг_нир!R9</f>
        <v>62.25</v>
      </c>
      <c r="Q154" s="25">
        <f>[6]маг_нир!S9</f>
        <v>26</v>
      </c>
      <c r="R154" s="25">
        <f>[6]маг_нир!T9</f>
        <v>76</v>
      </c>
    </row>
    <row r="155" spans="1:18" ht="46.8" x14ac:dyDescent="0.3">
      <c r="A155" s="2" t="s">
        <v>1057</v>
      </c>
      <c r="B155" s="2" t="s">
        <v>1055</v>
      </c>
      <c r="C155" s="2" t="s">
        <v>1034</v>
      </c>
      <c r="D155" s="2" t="s">
        <v>1056</v>
      </c>
      <c r="E155" s="2" t="s">
        <v>22</v>
      </c>
      <c r="F155" s="2" t="s">
        <v>28</v>
      </c>
      <c r="G155" s="2" t="s">
        <v>23</v>
      </c>
      <c r="H155" s="2" t="s">
        <v>62</v>
      </c>
      <c r="I155" s="2" t="s">
        <v>0</v>
      </c>
      <c r="J155" s="2" t="s">
        <v>1087</v>
      </c>
      <c r="K155" s="30">
        <v>3</v>
      </c>
      <c r="L155" s="30" t="s">
        <v>1199</v>
      </c>
      <c r="M155" s="21">
        <f>[6]маг_нир!L10</f>
        <v>74.25</v>
      </c>
      <c r="N155" s="21">
        <f>[6]маг_нир!M10</f>
        <v>3.3040379335998349</v>
      </c>
      <c r="O155" s="21">
        <f>[6]маг_нир!N10</f>
        <v>4.4498827388549964</v>
      </c>
      <c r="P155" s="21">
        <f>[6]маг_нир!R10</f>
        <v>74.25</v>
      </c>
      <c r="Q155" s="25">
        <f>[6]маг_нир!S10</f>
        <v>71</v>
      </c>
      <c r="R155" s="25">
        <f>[6]маг_нир!T10</f>
        <v>78</v>
      </c>
    </row>
    <row r="156" spans="1:18" ht="31.2" x14ac:dyDescent="0.3">
      <c r="A156" s="2" t="s">
        <v>306</v>
      </c>
      <c r="B156" s="2" t="s">
        <v>307</v>
      </c>
      <c r="C156" s="2" t="s">
        <v>55</v>
      </c>
      <c r="D156" s="2" t="s">
        <v>295</v>
      </c>
      <c r="E156" s="2" t="s">
        <v>296</v>
      </c>
      <c r="F156" s="2" t="s">
        <v>22</v>
      </c>
      <c r="G156" s="2" t="s">
        <v>23</v>
      </c>
      <c r="H156" s="2" t="s">
        <v>62</v>
      </c>
      <c r="I156" s="2" t="s">
        <v>0</v>
      </c>
      <c r="J156" s="2" t="s">
        <v>1087</v>
      </c>
      <c r="K156" s="30"/>
      <c r="L156" s="30"/>
      <c r="M156" s="21">
        <f>[6]маг_нир!L11</f>
        <v>62</v>
      </c>
      <c r="N156" s="21">
        <f>[6]маг_нир!M11</f>
        <v>6.97614984548545</v>
      </c>
      <c r="O156" s="21">
        <f>[6]маг_нир!N11</f>
        <v>11.251854589492662</v>
      </c>
      <c r="P156" s="21">
        <f>[6]маг_нир!R11</f>
        <v>62</v>
      </c>
      <c r="Q156" s="25">
        <f>[6]маг_нир!S11</f>
        <v>55</v>
      </c>
      <c r="R156" s="25">
        <f>[6]маг_нир!T11</f>
        <v>68</v>
      </c>
    </row>
    <row r="157" spans="1:18" ht="46.8" x14ac:dyDescent="0.3">
      <c r="A157" s="2" t="s">
        <v>1107</v>
      </c>
      <c r="B157" s="2" t="s">
        <v>1108</v>
      </c>
      <c r="C157" s="2" t="s">
        <v>278</v>
      </c>
      <c r="D157" s="2" t="s">
        <v>1100</v>
      </c>
      <c r="E157" s="2" t="s">
        <v>28</v>
      </c>
      <c r="F157" s="2" t="s">
        <v>28</v>
      </c>
      <c r="G157" s="2" t="s">
        <v>27</v>
      </c>
      <c r="H157" s="2" t="s">
        <v>62</v>
      </c>
      <c r="I157" s="2" t="s">
        <v>0</v>
      </c>
      <c r="J157" s="2" t="s">
        <v>1087</v>
      </c>
      <c r="K157" s="30">
        <v>2</v>
      </c>
      <c r="L157" s="30" t="s">
        <v>1199</v>
      </c>
      <c r="M157" s="21">
        <f>[6]маг_нир!L12</f>
        <v>74.75</v>
      </c>
      <c r="N157" s="21">
        <f>[6]маг_нир!M12</f>
        <v>15.73478100684383</v>
      </c>
      <c r="O157" s="21">
        <f>[6]маг_нир!N12</f>
        <v>21.049874256647264</v>
      </c>
      <c r="P157" s="21">
        <f>[6]маг_нир!R12</f>
        <v>74.75</v>
      </c>
      <c r="Q157" s="25">
        <f>[6]маг_нир!S12</f>
        <v>52</v>
      </c>
      <c r="R157" s="25">
        <f>[6]маг_нир!T12</f>
        <v>88</v>
      </c>
    </row>
    <row r="158" spans="1:18" ht="46.8" x14ac:dyDescent="0.3">
      <c r="A158" s="2" t="s">
        <v>308</v>
      </c>
      <c r="B158" s="2" t="s">
        <v>310</v>
      </c>
      <c r="C158" s="2" t="s">
        <v>59</v>
      </c>
      <c r="D158" s="2" t="s">
        <v>309</v>
      </c>
      <c r="E158" s="2" t="s">
        <v>28</v>
      </c>
      <c r="F158" s="2" t="s">
        <v>28</v>
      </c>
      <c r="G158" s="2" t="s">
        <v>27</v>
      </c>
      <c r="H158" s="2" t="s">
        <v>62</v>
      </c>
      <c r="I158" s="2" t="s">
        <v>0</v>
      </c>
      <c r="J158" s="2" t="s">
        <v>1087</v>
      </c>
      <c r="K158" s="30"/>
      <c r="L158" s="30"/>
      <c r="M158" s="21">
        <f>[6]маг_нир!L13</f>
        <v>71.5</v>
      </c>
      <c r="N158" s="21">
        <f>[6]маг_нир!M13</f>
        <v>16.583123951777001</v>
      </c>
      <c r="O158" s="21">
        <f>[6]маг_нир!N13</f>
        <v>23.193180352135663</v>
      </c>
      <c r="P158" s="21">
        <f>[6]маг_нир!R13</f>
        <v>71.5</v>
      </c>
      <c r="Q158" s="25">
        <f>[6]маг_нир!S13</f>
        <v>60</v>
      </c>
      <c r="R158" s="25">
        <f>[6]маг_нир!T13</f>
        <v>96</v>
      </c>
    </row>
    <row r="159" spans="1:18" ht="46.8" x14ac:dyDescent="0.3">
      <c r="A159" s="2" t="s">
        <v>1112</v>
      </c>
      <c r="B159" s="2" t="s">
        <v>1113</v>
      </c>
      <c r="C159" s="2" t="s">
        <v>278</v>
      </c>
      <c r="D159" s="2" t="s">
        <v>1114</v>
      </c>
      <c r="E159" s="2" t="s">
        <v>22</v>
      </c>
      <c r="F159" s="2" t="s">
        <v>28</v>
      </c>
      <c r="G159" s="2" t="s">
        <v>23</v>
      </c>
      <c r="H159" s="2" t="s">
        <v>93</v>
      </c>
      <c r="I159" s="2" t="s">
        <v>2</v>
      </c>
      <c r="J159" s="2" t="s">
        <v>1087</v>
      </c>
      <c r="K159" s="30">
        <v>1</v>
      </c>
      <c r="L159" s="30" t="s">
        <v>1200</v>
      </c>
      <c r="M159" s="21">
        <f>[6]спец_проект!L5</f>
        <v>72.666666666666671</v>
      </c>
      <c r="N159" s="21">
        <f>[6]спец_проект!M5</f>
        <v>11.01514109457219</v>
      </c>
      <c r="O159" s="21">
        <f>[6]спец_проект!N5</f>
        <v>15.158451047576408</v>
      </c>
      <c r="P159" s="21">
        <f>[6]спец_проект!R5</f>
        <v>72.666666666666671</v>
      </c>
      <c r="Q159" s="25">
        <f>[6]спец_проект!S5</f>
        <v>60</v>
      </c>
      <c r="R159" s="25">
        <f>[6]спец_проект!T5</f>
        <v>80</v>
      </c>
    </row>
    <row r="160" spans="1:18" ht="31.2" x14ac:dyDescent="0.3">
      <c r="A160" s="2" t="s">
        <v>1089</v>
      </c>
      <c r="B160" s="2" t="s">
        <v>1091</v>
      </c>
      <c r="C160" s="2" t="s">
        <v>283</v>
      </c>
      <c r="D160" s="2" t="s">
        <v>1090</v>
      </c>
      <c r="E160" s="2" t="s">
        <v>49</v>
      </c>
      <c r="F160" s="2"/>
      <c r="G160" s="2"/>
      <c r="H160" s="2" t="s">
        <v>93</v>
      </c>
      <c r="I160" s="2" t="s">
        <v>2</v>
      </c>
      <c r="J160" s="2" t="s">
        <v>1087</v>
      </c>
      <c r="K160" s="30"/>
      <c r="L160" s="30"/>
      <c r="M160" s="21">
        <f>[6]спец_проект!L6</f>
        <v>67.333333333333329</v>
      </c>
      <c r="N160" s="21">
        <f>[6]спец_проект!M6</f>
        <v>17.009801096230756</v>
      </c>
      <c r="O160" s="21">
        <f>[6]спец_проект!N6</f>
        <v>25.262080835986271</v>
      </c>
      <c r="P160" s="21">
        <f>[6]спец_проект!R6</f>
        <v>67.333333333333329</v>
      </c>
      <c r="Q160" s="25">
        <f>[6]спец_проект!S6</f>
        <v>50</v>
      </c>
      <c r="R160" s="25">
        <f>[6]спец_проект!T6</f>
        <v>84</v>
      </c>
    </row>
    <row r="161" spans="1:18" ht="46.8" x14ac:dyDescent="0.3">
      <c r="A161" s="2" t="s">
        <v>1095</v>
      </c>
      <c r="B161" s="2" t="s">
        <v>1096</v>
      </c>
      <c r="C161" s="2" t="s">
        <v>283</v>
      </c>
      <c r="D161" s="2" t="s">
        <v>1097</v>
      </c>
      <c r="E161" s="2" t="s">
        <v>49</v>
      </c>
      <c r="F161" s="2"/>
      <c r="G161" s="2"/>
      <c r="H161" s="2" t="s">
        <v>93</v>
      </c>
      <c r="I161" s="2" t="s">
        <v>2</v>
      </c>
      <c r="J161" s="2" t="s">
        <v>1087</v>
      </c>
      <c r="K161" s="30"/>
      <c r="L161" s="30"/>
      <c r="M161" s="21">
        <f>[6]спец_проект!L7</f>
        <v>71</v>
      </c>
      <c r="N161" s="21">
        <f>[6]спец_проект!M7</f>
        <v>8.1853527718724504</v>
      </c>
      <c r="O161" s="21">
        <f>[6]спец_проект!N7</f>
        <v>11.52866587587669</v>
      </c>
      <c r="P161" s="21">
        <f>[6]спец_проект!R7</f>
        <v>71</v>
      </c>
      <c r="Q161" s="25">
        <f>[6]спец_проект!S7</f>
        <v>62</v>
      </c>
      <c r="R161" s="25">
        <f>[6]спец_проект!T7</f>
        <v>78</v>
      </c>
    </row>
    <row r="162" spans="1:18" ht="31.2" x14ac:dyDescent="0.3">
      <c r="A162" s="2" t="s">
        <v>316</v>
      </c>
      <c r="B162" s="2" t="s">
        <v>317</v>
      </c>
      <c r="C162" s="2" t="s">
        <v>156</v>
      </c>
      <c r="D162" s="2" t="s">
        <v>318</v>
      </c>
      <c r="E162" s="2" t="s">
        <v>28</v>
      </c>
      <c r="F162" s="2"/>
      <c r="G162" s="2" t="s">
        <v>27</v>
      </c>
      <c r="H162" s="2" t="s">
        <v>61</v>
      </c>
      <c r="I162" s="2" t="s">
        <v>2</v>
      </c>
      <c r="J162" s="2" t="s">
        <v>319</v>
      </c>
      <c r="K162" s="30"/>
      <c r="L162" s="30"/>
      <c r="M162" s="21">
        <f>[7]бак_проект!L5</f>
        <v>82</v>
      </c>
      <c r="N162" s="21">
        <f>[7]бак_проект!M5</f>
        <v>25.45584412271571</v>
      </c>
      <c r="O162" s="21">
        <f>[7]бак_проект!N5</f>
        <v>31.043712344775255</v>
      </c>
      <c r="P162" s="21">
        <f>[7]бак_проект!R5</f>
        <v>82</v>
      </c>
      <c r="Q162" s="25">
        <f>[7]бак_проект!S5</f>
        <v>64</v>
      </c>
      <c r="R162" s="25">
        <f>[7]бак_проект!T5</f>
        <v>100</v>
      </c>
    </row>
    <row r="163" spans="1:18" ht="31.2" x14ac:dyDescent="0.3">
      <c r="A163" s="2" t="s">
        <v>1001</v>
      </c>
      <c r="B163" s="2" t="s">
        <v>1002</v>
      </c>
      <c r="C163" s="2" t="s">
        <v>59</v>
      </c>
      <c r="D163" s="2" t="s">
        <v>1003</v>
      </c>
      <c r="E163" s="2" t="s">
        <v>28</v>
      </c>
      <c r="F163" s="2"/>
      <c r="G163" s="2" t="s">
        <v>27</v>
      </c>
      <c r="H163" s="2" t="s">
        <v>61</v>
      </c>
      <c r="I163" s="2" t="s">
        <v>2</v>
      </c>
      <c r="J163" s="2" t="s">
        <v>319</v>
      </c>
      <c r="K163" s="30"/>
      <c r="L163" s="30"/>
      <c r="M163" s="21">
        <f>[7]бак_проект!L6</f>
        <v>62</v>
      </c>
      <c r="N163" s="21">
        <f>[7]бак_проект!M6</f>
        <v>18.384776310850235</v>
      </c>
      <c r="O163" s="21">
        <f>[7]бак_проект!N6</f>
        <v>29.652865017500378</v>
      </c>
      <c r="P163" s="21">
        <f>[7]бак_проект!R6</f>
        <v>62</v>
      </c>
      <c r="Q163" s="25">
        <f>[7]бак_проект!S6</f>
        <v>49</v>
      </c>
      <c r="R163" s="25">
        <f>[7]бак_проект!T6</f>
        <v>75</v>
      </c>
    </row>
    <row r="164" spans="1:18" ht="62.4" x14ac:dyDescent="0.3">
      <c r="A164" s="2" t="s">
        <v>320</v>
      </c>
      <c r="B164" s="2" t="s">
        <v>321</v>
      </c>
      <c r="C164" s="2" t="s">
        <v>156</v>
      </c>
      <c r="D164" s="2" t="s">
        <v>318</v>
      </c>
      <c r="E164" s="2" t="s">
        <v>28</v>
      </c>
      <c r="F164" s="2"/>
      <c r="G164" s="2" t="s">
        <v>27</v>
      </c>
      <c r="H164" s="2" t="s">
        <v>61</v>
      </c>
      <c r="I164" s="2" t="s">
        <v>2</v>
      </c>
      <c r="J164" s="2" t="s">
        <v>319</v>
      </c>
      <c r="K164" s="30">
        <v>1</v>
      </c>
      <c r="L164" s="30" t="s">
        <v>1202</v>
      </c>
      <c r="M164" s="21">
        <f>[7]бак_проект!L7</f>
        <v>90</v>
      </c>
      <c r="N164" s="21">
        <f>[7]бак_проект!M7</f>
        <v>14.142135623730951</v>
      </c>
      <c r="O164" s="21">
        <f>[7]бак_проект!N7</f>
        <v>15.713484026367725</v>
      </c>
      <c r="P164" s="21">
        <f>[7]бак_проект!R7</f>
        <v>90</v>
      </c>
      <c r="Q164" s="25">
        <f>[7]бак_проект!S7</f>
        <v>80</v>
      </c>
      <c r="R164" s="25">
        <f>[7]бак_проект!T7</f>
        <v>100</v>
      </c>
    </row>
    <row r="165" spans="1:18" ht="46.8" x14ac:dyDescent="0.3">
      <c r="A165" s="2" t="s">
        <v>322</v>
      </c>
      <c r="B165" s="2" t="s">
        <v>323</v>
      </c>
      <c r="C165" s="2" t="s">
        <v>164</v>
      </c>
      <c r="D165" s="2" t="s">
        <v>324</v>
      </c>
      <c r="E165" s="2" t="s">
        <v>28</v>
      </c>
      <c r="F165" s="2" t="s">
        <v>28</v>
      </c>
      <c r="G165" s="2" t="s">
        <v>27</v>
      </c>
      <c r="H165" s="2" t="s">
        <v>62</v>
      </c>
      <c r="I165" s="2" t="s">
        <v>0</v>
      </c>
      <c r="J165" s="2" t="s">
        <v>319</v>
      </c>
      <c r="K165" s="30"/>
      <c r="L165" s="30"/>
      <c r="M165" s="21">
        <f>[7]маг_нир!L5</f>
        <v>55.5</v>
      </c>
      <c r="N165" s="21">
        <f>[7]маг_нир!M5</f>
        <v>7.7781745930520225</v>
      </c>
      <c r="O165" s="21">
        <f>[7]маг_нир!N5</f>
        <v>14.014728996490131</v>
      </c>
      <c r="P165" s="21">
        <f>[7]маг_нир!R5</f>
        <v>55.5</v>
      </c>
      <c r="Q165" s="25">
        <f>[7]маг_нир!S5</f>
        <v>50</v>
      </c>
      <c r="R165" s="25">
        <f>[7]маг_нир!T5</f>
        <v>61</v>
      </c>
    </row>
    <row r="166" spans="1:18" ht="31.2" x14ac:dyDescent="0.3">
      <c r="A166" s="37" t="s">
        <v>1158</v>
      </c>
      <c r="B166" s="37" t="s">
        <v>325</v>
      </c>
      <c r="C166" s="37" t="s">
        <v>273</v>
      </c>
      <c r="D166" s="2" t="s">
        <v>326</v>
      </c>
      <c r="E166" s="2" t="s">
        <v>28</v>
      </c>
      <c r="F166" s="2"/>
      <c r="G166" s="2" t="s">
        <v>27</v>
      </c>
      <c r="H166" s="37" t="s">
        <v>62</v>
      </c>
      <c r="I166" s="37" t="s">
        <v>0</v>
      </c>
      <c r="J166" s="37" t="s">
        <v>319</v>
      </c>
      <c r="K166" s="38"/>
      <c r="L166" s="38"/>
      <c r="M166" s="21">
        <f>[7]маг_нир!L6</f>
        <v>72.5</v>
      </c>
      <c r="N166" s="21">
        <f>[7]маг_нир!M6</f>
        <v>10.606601717798213</v>
      </c>
      <c r="O166" s="21">
        <f>[7]маг_нир!N6</f>
        <v>14.629795472825121</v>
      </c>
      <c r="P166" s="40">
        <f>[7]маг_нир!R6</f>
        <v>72.5</v>
      </c>
      <c r="Q166" s="25">
        <f>[7]маг_нир!S6</f>
        <v>65</v>
      </c>
      <c r="R166" s="25">
        <f>[7]маг_нир!T6</f>
        <v>80</v>
      </c>
    </row>
    <row r="167" spans="1:18" ht="31.2" x14ac:dyDescent="0.3">
      <c r="A167" s="2" t="s">
        <v>998</v>
      </c>
      <c r="B167" s="2" t="s">
        <v>1000</v>
      </c>
      <c r="C167" s="2" t="s">
        <v>59</v>
      </c>
      <c r="D167" s="2" t="s">
        <v>999</v>
      </c>
      <c r="E167" s="2" t="s">
        <v>28</v>
      </c>
      <c r="F167" s="2" t="s">
        <v>28</v>
      </c>
      <c r="G167" s="2" t="s">
        <v>27</v>
      </c>
      <c r="H167" s="2" t="s">
        <v>62</v>
      </c>
      <c r="I167" s="2" t="s">
        <v>0</v>
      </c>
      <c r="J167" s="2" t="s">
        <v>319</v>
      </c>
      <c r="K167" s="30"/>
      <c r="L167" s="30"/>
      <c r="M167" s="21">
        <f>[7]маг_нир!L7</f>
        <v>68.5</v>
      </c>
      <c r="N167" s="21">
        <f>[7]маг_нир!M7</f>
        <v>17.677669529663689</v>
      </c>
      <c r="O167" s="21">
        <f>[7]маг_нир!N7</f>
        <v>25.806816831625824</v>
      </c>
      <c r="P167" s="21">
        <f>[7]маг_нир!R7</f>
        <v>68.5</v>
      </c>
      <c r="Q167" s="25">
        <f>[7]маг_нир!S7</f>
        <v>56</v>
      </c>
      <c r="R167" s="25">
        <f>[7]маг_нир!T7</f>
        <v>81</v>
      </c>
    </row>
    <row r="168" spans="1:18" ht="62.4" x14ac:dyDescent="0.3">
      <c r="A168" s="2" t="s">
        <v>327</v>
      </c>
      <c r="B168" s="2" t="s">
        <v>328</v>
      </c>
      <c r="C168" s="2" t="s">
        <v>156</v>
      </c>
      <c r="D168" s="2" t="s">
        <v>329</v>
      </c>
      <c r="E168" s="2" t="s">
        <v>28</v>
      </c>
      <c r="F168" s="2"/>
      <c r="G168" s="2" t="s">
        <v>27</v>
      </c>
      <c r="H168" s="2" t="s">
        <v>62</v>
      </c>
      <c r="I168" s="2" t="s">
        <v>0</v>
      </c>
      <c r="J168" s="2" t="s">
        <v>319</v>
      </c>
      <c r="K168" s="30">
        <v>1</v>
      </c>
      <c r="L168" s="30" t="s">
        <v>1201</v>
      </c>
      <c r="M168" s="21">
        <f>[7]маг_нир!L8</f>
        <v>75</v>
      </c>
      <c r="N168" s="21">
        <f>[7]маг_нир!M8</f>
        <v>14.142135623730951</v>
      </c>
      <c r="O168" s="21">
        <f>[7]маг_нир!N8</f>
        <v>18.856180831641268</v>
      </c>
      <c r="P168" s="21">
        <f>[7]маг_нир!R8</f>
        <v>75</v>
      </c>
      <c r="Q168" s="25">
        <f>[7]маг_нир!S8</f>
        <v>65</v>
      </c>
      <c r="R168" s="25">
        <f>[7]маг_нир!T8</f>
        <v>85</v>
      </c>
    </row>
    <row r="169" spans="1:18" ht="46.8" x14ac:dyDescent="0.3">
      <c r="A169" s="2" t="s">
        <v>994</v>
      </c>
      <c r="B169" s="2" t="s">
        <v>995</v>
      </c>
      <c r="C169" s="2" t="s">
        <v>59</v>
      </c>
      <c r="D169" s="2" t="s">
        <v>997</v>
      </c>
      <c r="E169" s="2" t="s">
        <v>28</v>
      </c>
      <c r="F169" s="2"/>
      <c r="G169" s="2" t="s">
        <v>27</v>
      </c>
      <c r="H169" s="2" t="s">
        <v>62</v>
      </c>
      <c r="I169" s="2" t="s">
        <v>0</v>
      </c>
      <c r="J169" s="2" t="s">
        <v>319</v>
      </c>
      <c r="K169" s="30"/>
      <c r="L169" s="30"/>
      <c r="M169" s="21">
        <f>[7]маг_нир!L9</f>
        <v>67</v>
      </c>
      <c r="N169" s="21">
        <f>[7]маг_нир!M9</f>
        <v>14.142135623730951</v>
      </c>
      <c r="O169" s="21">
        <f>[7]маг_нир!N9</f>
        <v>21.107665110046195</v>
      </c>
      <c r="P169" s="21">
        <f>[7]маг_нир!R9</f>
        <v>67</v>
      </c>
      <c r="Q169" s="25">
        <f>[7]маг_нир!S9</f>
        <v>57</v>
      </c>
      <c r="R169" s="25">
        <f>[7]маг_нир!T9</f>
        <v>77</v>
      </c>
    </row>
    <row r="170" spans="1:18" ht="62.4" x14ac:dyDescent="0.3">
      <c r="A170" s="2" t="s">
        <v>332</v>
      </c>
      <c r="B170" s="2" t="s">
        <v>330</v>
      </c>
      <c r="C170" s="2" t="s">
        <v>164</v>
      </c>
      <c r="D170" s="2" t="s">
        <v>331</v>
      </c>
      <c r="E170" s="2" t="s">
        <v>22</v>
      </c>
      <c r="F170" s="2" t="s">
        <v>22</v>
      </c>
      <c r="G170" s="2" t="s">
        <v>23</v>
      </c>
      <c r="H170" s="2" t="s">
        <v>62</v>
      </c>
      <c r="I170" s="2" t="s">
        <v>0</v>
      </c>
      <c r="J170" s="2" t="s">
        <v>319</v>
      </c>
      <c r="K170" s="30">
        <v>2</v>
      </c>
      <c r="L170" s="30" t="s">
        <v>1201</v>
      </c>
      <c r="M170" s="21">
        <f>[7]маг_нир!L10</f>
        <v>71</v>
      </c>
      <c r="N170" s="21">
        <f>[7]маг_нир!M10</f>
        <v>16.970562748477139</v>
      </c>
      <c r="O170" s="21">
        <f>[7]маг_нир!N10</f>
        <v>23.902201054193153</v>
      </c>
      <c r="P170" s="21">
        <f>[7]маг_нир!R10</f>
        <v>71</v>
      </c>
      <c r="Q170" s="25">
        <f>[7]маг_нир!S10</f>
        <v>59</v>
      </c>
      <c r="R170" s="25">
        <f>[7]маг_нир!T10</f>
        <v>83</v>
      </c>
    </row>
    <row r="171" spans="1:18" ht="31.2" x14ac:dyDescent="0.3">
      <c r="A171" s="37" t="s">
        <v>340</v>
      </c>
      <c r="B171" s="37" t="s">
        <v>341</v>
      </c>
      <c r="C171" s="37" t="s">
        <v>195</v>
      </c>
      <c r="D171" s="2" t="s">
        <v>342</v>
      </c>
      <c r="E171" s="2" t="s">
        <v>28</v>
      </c>
      <c r="F171" s="2" t="s">
        <v>28</v>
      </c>
      <c r="G171" s="2" t="s">
        <v>132</v>
      </c>
      <c r="H171" s="37" t="s">
        <v>61</v>
      </c>
      <c r="I171" s="37" t="s">
        <v>0</v>
      </c>
      <c r="J171" s="37" t="s">
        <v>336</v>
      </c>
      <c r="K171" s="38"/>
      <c r="L171" s="38"/>
      <c r="M171" s="21">
        <f>'[8]Бак-нир'!L5</f>
        <v>61.714285714285715</v>
      </c>
      <c r="N171" s="21">
        <f>'[8]Бак-нир'!M5</f>
        <v>11.982129550769711</v>
      </c>
      <c r="O171" s="21">
        <f>'[8]Бак-нир'!N5</f>
        <v>19.415487698006476</v>
      </c>
      <c r="P171" s="40">
        <f>'[8]Бак-нир'!R5</f>
        <v>66</v>
      </c>
      <c r="Q171" s="25">
        <f>'[8]Бак-нир'!S5</f>
        <v>36</v>
      </c>
      <c r="R171" s="25">
        <f>'[8]Бак-нир'!T5</f>
        <v>74</v>
      </c>
    </row>
    <row r="172" spans="1:18" ht="46.8" x14ac:dyDescent="0.3">
      <c r="A172" s="2" t="s">
        <v>952</v>
      </c>
      <c r="B172" s="2" t="s">
        <v>953</v>
      </c>
      <c r="C172" s="2" t="s">
        <v>6</v>
      </c>
      <c r="D172" s="2" t="s">
        <v>949</v>
      </c>
      <c r="E172" s="2" t="s">
        <v>28</v>
      </c>
      <c r="F172" s="2"/>
      <c r="G172" s="2" t="s">
        <v>132</v>
      </c>
      <c r="H172" s="2" t="s">
        <v>61</v>
      </c>
      <c r="I172" s="2" t="s">
        <v>0</v>
      </c>
      <c r="J172" s="2" t="s">
        <v>336</v>
      </c>
      <c r="K172" s="30"/>
      <c r="L172" s="30"/>
      <c r="M172" s="21">
        <f>'[8]Бак-нир'!L6</f>
        <v>53.571428571428569</v>
      </c>
      <c r="N172" s="21">
        <f>'[8]Бак-нир'!M6</f>
        <v>10.643576198144794</v>
      </c>
      <c r="O172" s="21">
        <f>'[8]Бак-нир'!N6</f>
        <v>19.868008903203616</v>
      </c>
      <c r="P172" s="21">
        <f>'[8]Бак-нир'!R6</f>
        <v>53.571428571428569</v>
      </c>
      <c r="Q172" s="25">
        <f>'[8]Бак-нир'!S6</f>
        <v>42</v>
      </c>
      <c r="R172" s="25">
        <f>'[8]Бак-нир'!T6</f>
        <v>66</v>
      </c>
    </row>
    <row r="173" spans="1:18" ht="62.4" x14ac:dyDescent="0.3">
      <c r="A173" s="2" t="s">
        <v>350</v>
      </c>
      <c r="B173" s="2" t="s">
        <v>351</v>
      </c>
      <c r="C173" s="2" t="s">
        <v>6</v>
      </c>
      <c r="D173" s="2" t="s">
        <v>352</v>
      </c>
      <c r="E173" s="2" t="s">
        <v>28</v>
      </c>
      <c r="F173" s="2"/>
      <c r="G173" s="2" t="s">
        <v>132</v>
      </c>
      <c r="H173" s="2" t="s">
        <v>61</v>
      </c>
      <c r="I173" s="2" t="s">
        <v>0</v>
      </c>
      <c r="J173" s="2" t="s">
        <v>336</v>
      </c>
      <c r="K173" s="30"/>
      <c r="L173" s="30"/>
      <c r="M173" s="21">
        <f>'[8]Бак-нир'!L7</f>
        <v>43.142857142857146</v>
      </c>
      <c r="N173" s="21">
        <f>'[8]Бак-нир'!M7</f>
        <v>16.876300655342799</v>
      </c>
      <c r="O173" s="21">
        <f>'[8]Бак-нир'!N7</f>
        <v>39.117253174635621</v>
      </c>
      <c r="P173" s="21">
        <f>'[8]Бак-нир'!R7</f>
        <v>43.142857142857146</v>
      </c>
      <c r="Q173" s="25">
        <f>'[8]Бак-нир'!S7</f>
        <v>15</v>
      </c>
      <c r="R173" s="25">
        <f>'[8]Бак-нир'!T7</f>
        <v>64</v>
      </c>
    </row>
    <row r="174" spans="1:18" ht="46.8" x14ac:dyDescent="0.3">
      <c r="A174" s="2" t="s">
        <v>957</v>
      </c>
      <c r="B174" s="2" t="s">
        <v>956</v>
      </c>
      <c r="C174" s="2" t="s">
        <v>6</v>
      </c>
      <c r="D174" s="2" t="s">
        <v>949</v>
      </c>
      <c r="E174" s="2" t="s">
        <v>28</v>
      </c>
      <c r="F174" s="2"/>
      <c r="G174" s="2" t="s">
        <v>132</v>
      </c>
      <c r="H174" s="2" t="s">
        <v>61</v>
      </c>
      <c r="I174" s="2" t="s">
        <v>0</v>
      </c>
      <c r="J174" s="2" t="s">
        <v>336</v>
      </c>
      <c r="K174" s="30"/>
      <c r="L174" s="30"/>
      <c r="M174" s="21">
        <f>'[8]Бак-нир'!L8</f>
        <v>37.857142857142854</v>
      </c>
      <c r="N174" s="21">
        <f>'[8]Бак-нир'!M8</f>
        <v>13.58220123824524</v>
      </c>
      <c r="O174" s="21">
        <f>'[8]Бак-нир'!N8</f>
        <v>35.877512704798747</v>
      </c>
      <c r="P174" s="21">
        <f>'[8]Бак-нир'!R8</f>
        <v>37.857142857142854</v>
      </c>
      <c r="Q174" s="25">
        <f>'[8]Бак-нир'!S8</f>
        <v>15</v>
      </c>
      <c r="R174" s="25">
        <f>'[8]Бак-нир'!T8</f>
        <v>55</v>
      </c>
    </row>
    <row r="175" spans="1:18" ht="46.8" x14ac:dyDescent="0.3">
      <c r="A175" s="2" t="s">
        <v>365</v>
      </c>
      <c r="B175" s="2" t="s">
        <v>366</v>
      </c>
      <c r="C175" s="2" t="s">
        <v>84</v>
      </c>
      <c r="D175" s="2" t="s">
        <v>367</v>
      </c>
      <c r="E175" s="2" t="s">
        <v>45</v>
      </c>
      <c r="F175" s="2" t="s">
        <v>22</v>
      </c>
      <c r="G175" s="2" t="s">
        <v>23</v>
      </c>
      <c r="H175" s="2" t="s">
        <v>61</v>
      </c>
      <c r="I175" s="2" t="s">
        <v>0</v>
      </c>
      <c r="J175" s="2" t="s">
        <v>336</v>
      </c>
      <c r="K175" s="30">
        <v>1</v>
      </c>
      <c r="L175" s="30" t="s">
        <v>1206</v>
      </c>
      <c r="M175" s="21">
        <f>'[8]Бак-нир'!L9</f>
        <v>84.857142857142861</v>
      </c>
      <c r="N175" s="21">
        <f>'[8]Бак-нир'!M9</f>
        <v>12.522360951894182</v>
      </c>
      <c r="O175" s="21">
        <f>'[8]Бак-нир'!N9</f>
        <v>14.756991020750718</v>
      </c>
      <c r="P175" s="21">
        <f>'[8]Бак-нир'!R9</f>
        <v>88.666666666666671</v>
      </c>
      <c r="Q175" s="25">
        <f>'[8]Бак-нир'!S9</f>
        <v>62</v>
      </c>
      <c r="R175" s="25">
        <f>'[8]Бак-нир'!T9</f>
        <v>100</v>
      </c>
    </row>
    <row r="176" spans="1:18" ht="46.8" x14ac:dyDescent="0.3">
      <c r="A176" s="2" t="s">
        <v>376</v>
      </c>
      <c r="B176" s="2" t="s">
        <v>377</v>
      </c>
      <c r="C176" s="2" t="s">
        <v>6</v>
      </c>
      <c r="D176" s="2" t="s">
        <v>378</v>
      </c>
      <c r="E176" s="2" t="s">
        <v>22</v>
      </c>
      <c r="F176" s="2"/>
      <c r="G176" s="2" t="s">
        <v>346</v>
      </c>
      <c r="H176" s="2" t="s">
        <v>61</v>
      </c>
      <c r="I176" s="2" t="s">
        <v>0</v>
      </c>
      <c r="J176" s="2" t="s">
        <v>336</v>
      </c>
      <c r="K176" s="30"/>
      <c r="L176" s="30"/>
      <c r="M176" s="21">
        <f>'[8]Бак-нир'!L10</f>
        <v>45.857142857142854</v>
      </c>
      <c r="N176" s="21">
        <f>'[8]Бак-нир'!M10</f>
        <v>10.399175791516228</v>
      </c>
      <c r="O176" s="21">
        <f>'[8]Бак-нир'!N10</f>
        <v>22.677330386483987</v>
      </c>
      <c r="P176" s="21">
        <f>'[8]Бак-нир'!R10</f>
        <v>45.857142857142854</v>
      </c>
      <c r="Q176" s="25">
        <f>'[8]Бак-нир'!S10</f>
        <v>37</v>
      </c>
      <c r="R176" s="25">
        <f>'[8]Бак-нир'!T10</f>
        <v>64</v>
      </c>
    </row>
    <row r="177" spans="1:18" ht="62.4" x14ac:dyDescent="0.3">
      <c r="A177" s="2" t="s">
        <v>920</v>
      </c>
      <c r="B177" s="2" t="s">
        <v>921</v>
      </c>
      <c r="C177" s="2" t="s">
        <v>565</v>
      </c>
      <c r="D177" s="2" t="s">
        <v>913</v>
      </c>
      <c r="E177" s="2" t="s">
        <v>28</v>
      </c>
      <c r="F177" s="2"/>
      <c r="G177" s="2" t="s">
        <v>27</v>
      </c>
      <c r="H177" s="2" t="s">
        <v>61</v>
      </c>
      <c r="I177" s="2" t="s">
        <v>0</v>
      </c>
      <c r="J177" s="2" t="s">
        <v>336</v>
      </c>
      <c r="K177" s="30"/>
      <c r="L177" s="30"/>
      <c r="M177" s="21">
        <f>'[8]Бак-нир'!L11</f>
        <v>57</v>
      </c>
      <c r="N177" s="21">
        <f>'[8]Бак-нир'!M11</f>
        <v>13.416407864998739</v>
      </c>
      <c r="O177" s="21">
        <f>'[8]Бак-нир'!N11</f>
        <v>23.537557657892524</v>
      </c>
      <c r="P177" s="21">
        <f>'[8]Бак-нир'!R11</f>
        <v>57</v>
      </c>
      <c r="Q177" s="25">
        <f>'[8]Бак-нир'!S11</f>
        <v>38</v>
      </c>
      <c r="R177" s="25">
        <f>'[8]Бак-нир'!T11</f>
        <v>73</v>
      </c>
    </row>
    <row r="178" spans="1:18" ht="62.4" x14ac:dyDescent="0.3">
      <c r="A178" s="2" t="s">
        <v>917</v>
      </c>
      <c r="B178" s="2" t="s">
        <v>918</v>
      </c>
      <c r="C178" s="2" t="s">
        <v>565</v>
      </c>
      <c r="D178" s="2" t="s">
        <v>919</v>
      </c>
      <c r="E178" s="2" t="s">
        <v>28</v>
      </c>
      <c r="F178" s="2"/>
      <c r="G178" s="2" t="s">
        <v>132</v>
      </c>
      <c r="H178" s="2" t="s">
        <v>61</v>
      </c>
      <c r="I178" s="2" t="s">
        <v>0</v>
      </c>
      <c r="J178" s="2" t="s">
        <v>336</v>
      </c>
      <c r="K178" s="30">
        <v>2</v>
      </c>
      <c r="L178" s="30" t="s">
        <v>1206</v>
      </c>
      <c r="M178" s="21">
        <f>'[8]Бак-нир'!L12</f>
        <v>72.142857142857139</v>
      </c>
      <c r="N178" s="21">
        <f>'[8]Бак-нир'!M12</f>
        <v>17.150593492438023</v>
      </c>
      <c r="O178" s="21">
        <f>'[8]Бак-нир'!N12</f>
        <v>23.773099890508153</v>
      </c>
      <c r="P178" s="21">
        <f>'[8]Бак-нир'!R12</f>
        <v>72.142857142857139</v>
      </c>
      <c r="Q178" s="25">
        <f>'[8]Бак-нир'!S12</f>
        <v>42</v>
      </c>
      <c r="R178" s="25">
        <f>'[8]Бак-нир'!T12</f>
        <v>88</v>
      </c>
    </row>
    <row r="179" spans="1:18" ht="46.8" x14ac:dyDescent="0.3">
      <c r="A179" s="2" t="s">
        <v>911</v>
      </c>
      <c r="B179" s="2" t="s">
        <v>912</v>
      </c>
      <c r="C179" s="2" t="s">
        <v>565</v>
      </c>
      <c r="D179" s="2" t="s">
        <v>913</v>
      </c>
      <c r="E179" s="2" t="s">
        <v>28</v>
      </c>
      <c r="F179" s="2"/>
      <c r="G179" s="2" t="s">
        <v>27</v>
      </c>
      <c r="H179" s="2" t="s">
        <v>61</v>
      </c>
      <c r="I179" s="2" t="s">
        <v>0</v>
      </c>
      <c r="J179" s="2" t="s">
        <v>336</v>
      </c>
      <c r="K179" s="30">
        <v>3</v>
      </c>
      <c r="L179" s="30" t="s">
        <v>1206</v>
      </c>
      <c r="M179" s="21">
        <f>'[8]Бак-нир'!L13</f>
        <v>66.571428571428569</v>
      </c>
      <c r="N179" s="21">
        <f>'[8]Бак-нир'!M13</f>
        <v>9.5194037428321998</v>
      </c>
      <c r="O179" s="21">
        <f>'[8]Бак-нир'!N13</f>
        <v>14.299533519275837</v>
      </c>
      <c r="P179" s="21">
        <f>'[8]Бак-нир'!R13</f>
        <v>69.666666666666671</v>
      </c>
      <c r="Q179" s="25">
        <f>'[8]Бак-нир'!S13</f>
        <v>48</v>
      </c>
      <c r="R179" s="25">
        <f>'[8]Бак-нир'!T13</f>
        <v>78</v>
      </c>
    </row>
    <row r="180" spans="1:18" ht="31.2" x14ac:dyDescent="0.3">
      <c r="A180" s="2" t="s">
        <v>333</v>
      </c>
      <c r="B180" s="2" t="s">
        <v>334</v>
      </c>
      <c r="C180" s="2" t="s">
        <v>103</v>
      </c>
      <c r="D180" s="2" t="s">
        <v>335</v>
      </c>
      <c r="E180" s="2" t="s">
        <v>49</v>
      </c>
      <c r="F180" s="2"/>
      <c r="G180" s="2"/>
      <c r="H180" s="2" t="s">
        <v>61</v>
      </c>
      <c r="I180" s="2" t="s">
        <v>2</v>
      </c>
      <c r="J180" s="2" t="s">
        <v>336</v>
      </c>
      <c r="K180" s="30"/>
      <c r="L180" s="30"/>
      <c r="M180" s="21">
        <f>'[8]Бак-проект'!M5</f>
        <v>59</v>
      </c>
      <c r="N180" s="21">
        <f>'[8]Бак-проект'!N5</f>
        <v>15.82042079989386</v>
      </c>
      <c r="O180" s="21">
        <f>'[8]Бак-проект'!O5</f>
        <v>26.814272542192985</v>
      </c>
      <c r="P180" s="21">
        <f>'[8]Бак-проект'!S5</f>
        <v>59</v>
      </c>
      <c r="Q180" s="25">
        <f>'[8]Бак-проект'!T5</f>
        <v>32</v>
      </c>
      <c r="R180" s="25">
        <f>'[8]Бак-проект'!U5</f>
        <v>80</v>
      </c>
    </row>
    <row r="181" spans="1:18" ht="46.8" x14ac:dyDescent="0.3">
      <c r="A181" s="2" t="s">
        <v>1026</v>
      </c>
      <c r="B181" s="2" t="s">
        <v>1027</v>
      </c>
      <c r="C181" s="2" t="s">
        <v>881</v>
      </c>
      <c r="D181" s="2" t="s">
        <v>1028</v>
      </c>
      <c r="E181" s="2" t="s">
        <v>28</v>
      </c>
      <c r="F181" s="2" t="s">
        <v>28</v>
      </c>
      <c r="G181" s="2" t="s">
        <v>27</v>
      </c>
      <c r="H181" s="2" t="s">
        <v>61</v>
      </c>
      <c r="I181" s="2" t="s">
        <v>2</v>
      </c>
      <c r="J181" s="2" t="s">
        <v>336</v>
      </c>
      <c r="K181" s="30"/>
      <c r="L181" s="30"/>
      <c r="M181" s="21">
        <f>'[8]Бак-проект'!M6</f>
        <v>54.375</v>
      </c>
      <c r="N181" s="21">
        <f>'[8]Бак-проект'!N6</f>
        <v>20.632412088057677</v>
      </c>
      <c r="O181" s="21">
        <f>'[8]Бак-проект'!O6</f>
        <v>37.944665909071588</v>
      </c>
      <c r="P181" s="21">
        <f>'[8]Бак-проект'!S6</f>
        <v>54.375</v>
      </c>
      <c r="Q181" s="25">
        <f>'[8]Бак-проект'!T6</f>
        <v>26</v>
      </c>
      <c r="R181" s="25">
        <f>'[8]Бак-проект'!U6</f>
        <v>84</v>
      </c>
    </row>
    <row r="182" spans="1:18" ht="31.2" x14ac:dyDescent="0.3">
      <c r="A182" s="2" t="s">
        <v>343</v>
      </c>
      <c r="B182" s="2" t="s">
        <v>344</v>
      </c>
      <c r="C182" s="2" t="s">
        <v>59</v>
      </c>
      <c r="D182" s="2" t="s">
        <v>345</v>
      </c>
      <c r="E182" s="2" t="s">
        <v>45</v>
      </c>
      <c r="F182" s="2" t="s">
        <v>22</v>
      </c>
      <c r="G182" s="2" t="s">
        <v>346</v>
      </c>
      <c r="H182" s="2" t="s">
        <v>61</v>
      </c>
      <c r="I182" s="2" t="s">
        <v>2</v>
      </c>
      <c r="J182" s="2" t="s">
        <v>336</v>
      </c>
      <c r="K182" s="30"/>
      <c r="L182" s="30"/>
      <c r="M182" s="21">
        <f>'[8]Бак-проект'!M7</f>
        <v>60.375</v>
      </c>
      <c r="N182" s="21">
        <f>'[8]Бак-проект'!N7</f>
        <v>24.605095291132574</v>
      </c>
      <c r="O182" s="21">
        <f>'[8]Бак-проект'!O7</f>
        <v>40.753781020509436</v>
      </c>
      <c r="P182" s="21">
        <f>'[8]Бак-проект'!S7</f>
        <v>60.375</v>
      </c>
      <c r="Q182" s="25">
        <f>'[8]Бак-проект'!T7</f>
        <v>18</v>
      </c>
      <c r="R182" s="25">
        <f>'[8]Бак-проект'!U7</f>
        <v>94</v>
      </c>
    </row>
    <row r="183" spans="1:18" ht="31.2" x14ac:dyDescent="0.3">
      <c r="A183" s="2" t="s">
        <v>347</v>
      </c>
      <c r="B183" s="2" t="s">
        <v>348</v>
      </c>
      <c r="C183" s="2" t="s">
        <v>156</v>
      </c>
      <c r="D183" s="2" t="s">
        <v>349</v>
      </c>
      <c r="E183" s="2" t="s">
        <v>28</v>
      </c>
      <c r="F183" s="2"/>
      <c r="G183" s="2" t="s">
        <v>132</v>
      </c>
      <c r="H183" s="2" t="s">
        <v>61</v>
      </c>
      <c r="I183" s="2" t="s">
        <v>2</v>
      </c>
      <c r="J183" s="2" t="s">
        <v>336</v>
      </c>
      <c r="K183" s="30"/>
      <c r="L183" s="30"/>
      <c r="M183" s="21">
        <f>'[8]Бак-проект'!M8</f>
        <v>52.375</v>
      </c>
      <c r="N183" s="21">
        <f>'[8]Бак-проект'!N8</f>
        <v>16.586892415398371</v>
      </c>
      <c r="O183" s="21">
        <f>'[8]Бак-проект'!O8</f>
        <v>31.66948432534295</v>
      </c>
      <c r="P183" s="21">
        <f>'[8]Бак-проект'!S8</f>
        <v>52.375</v>
      </c>
      <c r="Q183" s="25">
        <f>'[8]Бак-проект'!T8</f>
        <v>24</v>
      </c>
      <c r="R183" s="25">
        <f>'[8]Бак-проект'!U8</f>
        <v>72</v>
      </c>
    </row>
    <row r="184" spans="1:18" ht="46.8" x14ac:dyDescent="0.3">
      <c r="A184" s="2" t="s">
        <v>1021</v>
      </c>
      <c r="B184" s="2" t="s">
        <v>1019</v>
      </c>
      <c r="C184" s="2" t="s">
        <v>881</v>
      </c>
      <c r="D184" s="2" t="s">
        <v>1020</v>
      </c>
      <c r="E184" s="2" t="s">
        <v>22</v>
      </c>
      <c r="F184" s="2" t="s">
        <v>22</v>
      </c>
      <c r="G184" s="2" t="s">
        <v>23</v>
      </c>
      <c r="H184" s="2" t="s">
        <v>61</v>
      </c>
      <c r="I184" s="2" t="s">
        <v>2</v>
      </c>
      <c r="J184" s="2" t="s">
        <v>336</v>
      </c>
      <c r="K184" s="30"/>
      <c r="L184" s="30"/>
      <c r="M184" s="21">
        <f>'[8]Бак-проект'!M9</f>
        <v>43.125</v>
      </c>
      <c r="N184" s="21">
        <f>'[8]Бак-проект'!N9</f>
        <v>15.07540570408827</v>
      </c>
      <c r="O184" s="21">
        <f>'[8]Бак-проект'!O9</f>
        <v>34.957462502233675</v>
      </c>
      <c r="P184" s="21">
        <f>'[8]Бак-проект'!S9</f>
        <v>43.125</v>
      </c>
      <c r="Q184" s="25">
        <f>'[8]Бак-проект'!T9</f>
        <v>20</v>
      </c>
      <c r="R184" s="25">
        <f>'[8]Бак-проект'!U9</f>
        <v>64</v>
      </c>
    </row>
    <row r="185" spans="1:18" ht="46.8" x14ac:dyDescent="0.3">
      <c r="A185" s="2" t="s">
        <v>353</v>
      </c>
      <c r="B185" s="2" t="s">
        <v>354</v>
      </c>
      <c r="C185" s="2" t="s">
        <v>6</v>
      </c>
      <c r="D185" s="2" t="s">
        <v>355</v>
      </c>
      <c r="E185" s="2" t="s">
        <v>28</v>
      </c>
      <c r="F185" s="2" t="s">
        <v>28</v>
      </c>
      <c r="G185" s="2" t="s">
        <v>132</v>
      </c>
      <c r="H185" s="2" t="s">
        <v>61</v>
      </c>
      <c r="I185" s="2" t="s">
        <v>2</v>
      </c>
      <c r="J185" s="2" t="s">
        <v>336</v>
      </c>
      <c r="K185" s="30">
        <v>3</v>
      </c>
      <c r="L185" s="30" t="s">
        <v>1205</v>
      </c>
      <c r="M185" s="21">
        <f>'[8]Бак-проект'!M10</f>
        <v>70.125</v>
      </c>
      <c r="N185" s="21">
        <f>'[8]Бак-проект'!N10</f>
        <v>10.868532559642079</v>
      </c>
      <c r="O185" s="21">
        <f>'[8]Бак-проект'!O10</f>
        <v>15.498798659026136</v>
      </c>
      <c r="P185" s="21">
        <f>'[8]Бак-проект'!S10</f>
        <v>73</v>
      </c>
      <c r="Q185" s="25">
        <f>'[8]Бак-проект'!T10</f>
        <v>50</v>
      </c>
      <c r="R185" s="25">
        <f>'[8]Бак-проект'!U10</f>
        <v>81</v>
      </c>
    </row>
    <row r="186" spans="1:18" ht="31.2" x14ac:dyDescent="0.3">
      <c r="A186" s="2" t="s">
        <v>356</v>
      </c>
      <c r="B186" s="2" t="s">
        <v>357</v>
      </c>
      <c r="C186" s="2" t="s">
        <v>283</v>
      </c>
      <c r="D186" s="2" t="s">
        <v>358</v>
      </c>
      <c r="E186" s="2" t="s">
        <v>22</v>
      </c>
      <c r="F186" s="2" t="s">
        <v>22</v>
      </c>
      <c r="G186" s="2" t="s">
        <v>346</v>
      </c>
      <c r="H186" s="2" t="s">
        <v>61</v>
      </c>
      <c r="I186" s="2" t="s">
        <v>2</v>
      </c>
      <c r="J186" s="2" t="s">
        <v>336</v>
      </c>
      <c r="K186" s="30"/>
      <c r="L186" s="30"/>
      <c r="M186" s="21">
        <f>'[8]Бак-проект'!M11</f>
        <v>49</v>
      </c>
      <c r="N186" s="21">
        <f>'[8]Бак-проект'!N11</f>
        <v>11.389217958854143</v>
      </c>
      <c r="O186" s="21">
        <f>'[8]Бак-проект'!O11</f>
        <v>23.24330195684519</v>
      </c>
      <c r="P186" s="21">
        <f>'[8]Бак-проект'!S11</f>
        <v>52</v>
      </c>
      <c r="Q186" s="25">
        <f>'[8]Бак-проект'!T11</f>
        <v>28</v>
      </c>
      <c r="R186" s="25">
        <f>'[8]Бак-проект'!U11</f>
        <v>60</v>
      </c>
    </row>
    <row r="187" spans="1:18" ht="46.8" x14ac:dyDescent="0.3">
      <c r="A187" s="2" t="s">
        <v>359</v>
      </c>
      <c r="B187" s="2" t="s">
        <v>360</v>
      </c>
      <c r="C187" s="2" t="s">
        <v>164</v>
      </c>
      <c r="D187" s="2" t="s">
        <v>361</v>
      </c>
      <c r="E187" s="2" t="s">
        <v>28</v>
      </c>
      <c r="F187" s="2" t="s">
        <v>28</v>
      </c>
      <c r="G187" s="2" t="s">
        <v>132</v>
      </c>
      <c r="H187" s="2" t="s">
        <v>61</v>
      </c>
      <c r="I187" s="2" t="s">
        <v>2</v>
      </c>
      <c r="J187" s="2" t="s">
        <v>336</v>
      </c>
      <c r="K187" s="30"/>
      <c r="L187" s="30"/>
      <c r="M187" s="21">
        <f>'[8]Бак-проект'!M12</f>
        <v>62.75</v>
      </c>
      <c r="N187" s="21">
        <f>'[8]Бак-проект'!N12</f>
        <v>22.147234590350102</v>
      </c>
      <c r="O187" s="21">
        <f>'[8]Бак-проект'!O12</f>
        <v>35.294397753545979</v>
      </c>
      <c r="P187" s="21">
        <f>'[8]Бак-проект'!S12</f>
        <v>62.75</v>
      </c>
      <c r="Q187" s="25">
        <f>'[8]Бак-проект'!T12</f>
        <v>28</v>
      </c>
      <c r="R187" s="25">
        <f>'[8]Бак-проект'!U12</f>
        <v>92</v>
      </c>
    </row>
    <row r="188" spans="1:18" ht="78" x14ac:dyDescent="0.3">
      <c r="A188" s="2" t="s">
        <v>362</v>
      </c>
      <c r="B188" s="2" t="s">
        <v>363</v>
      </c>
      <c r="C188" s="2" t="s">
        <v>84</v>
      </c>
      <c r="D188" s="2" t="s">
        <v>364</v>
      </c>
      <c r="E188" s="2" t="s">
        <v>28</v>
      </c>
      <c r="F188" s="2"/>
      <c r="G188" s="2" t="s">
        <v>27</v>
      </c>
      <c r="H188" s="2" t="s">
        <v>61</v>
      </c>
      <c r="I188" s="2" t="s">
        <v>2</v>
      </c>
      <c r="J188" s="2" t="s">
        <v>336</v>
      </c>
      <c r="K188" s="30">
        <v>2</v>
      </c>
      <c r="L188" s="30" t="s">
        <v>1205</v>
      </c>
      <c r="M188" s="21">
        <f>'[8]Бак-проект'!M13</f>
        <v>73.125</v>
      </c>
      <c r="N188" s="21">
        <f>'[8]Бак-проект'!N13</f>
        <v>19.156777987363711</v>
      </c>
      <c r="O188" s="21">
        <f>'[8]Бак-проект'!O13</f>
        <v>26.197303230582854</v>
      </c>
      <c r="P188" s="21">
        <f>'[8]Бак-проект'!S13</f>
        <v>73.125</v>
      </c>
      <c r="Q188" s="25">
        <f>'[8]Бак-проект'!T13</f>
        <v>50</v>
      </c>
      <c r="R188" s="25">
        <f>'[8]Бак-проект'!U13</f>
        <v>100</v>
      </c>
    </row>
    <row r="189" spans="1:18" ht="31.2" x14ac:dyDescent="0.3">
      <c r="A189" s="2" t="s">
        <v>368</v>
      </c>
      <c r="B189" s="2" t="s">
        <v>369</v>
      </c>
      <c r="C189" s="2" t="s">
        <v>103</v>
      </c>
      <c r="D189" s="2" t="s">
        <v>370</v>
      </c>
      <c r="E189" s="2" t="s">
        <v>28</v>
      </c>
      <c r="F189" s="2" t="s">
        <v>28</v>
      </c>
      <c r="G189" s="2" t="s">
        <v>132</v>
      </c>
      <c r="H189" s="2" t="s">
        <v>61</v>
      </c>
      <c r="I189" s="2" t="s">
        <v>2</v>
      </c>
      <c r="J189" s="2" t="s">
        <v>336</v>
      </c>
      <c r="K189" s="30"/>
      <c r="L189" s="30"/>
      <c r="M189" s="21">
        <f>'[8]Бак-проект'!M14</f>
        <v>65.25</v>
      </c>
      <c r="N189" s="21">
        <f>'[8]Бак-проект'!N14</f>
        <v>16.289786458303954</v>
      </c>
      <c r="O189" s="21">
        <f>'[8]Бак-проект'!O14</f>
        <v>24.965189974412191</v>
      </c>
      <c r="P189" s="21">
        <f>'[8]Бак-проект'!S14</f>
        <v>60.857142857142854</v>
      </c>
      <c r="Q189" s="25">
        <f>'[8]Бак-проект'!T14</f>
        <v>49</v>
      </c>
      <c r="R189" s="25">
        <f>'[8]Бак-проект'!U14</f>
        <v>96</v>
      </c>
    </row>
    <row r="190" spans="1:18" ht="31.2" x14ac:dyDescent="0.3">
      <c r="A190" s="2" t="s">
        <v>371</v>
      </c>
      <c r="B190" s="2" t="s">
        <v>372</v>
      </c>
      <c r="C190" s="2" t="s">
        <v>156</v>
      </c>
      <c r="D190" s="2" t="s">
        <v>349</v>
      </c>
      <c r="E190" s="2" t="s">
        <v>28</v>
      </c>
      <c r="F190" s="2"/>
      <c r="G190" s="2" t="s">
        <v>132</v>
      </c>
      <c r="H190" s="2" t="s">
        <v>61</v>
      </c>
      <c r="I190" s="2" t="s">
        <v>2</v>
      </c>
      <c r="J190" s="2" t="s">
        <v>336</v>
      </c>
      <c r="K190" s="30"/>
      <c r="L190" s="30"/>
      <c r="M190" s="21">
        <f>'[8]Бак-проект'!M15</f>
        <v>56.625</v>
      </c>
      <c r="N190" s="21">
        <f>'[8]Бак-проект'!N15</f>
        <v>14.956484499086962</v>
      </c>
      <c r="O190" s="21">
        <f>'[8]Бак-проект'!O15</f>
        <v>26.413217658431719</v>
      </c>
      <c r="P190" s="21">
        <f>'[8]Бак-проект'!S15</f>
        <v>56.625</v>
      </c>
      <c r="Q190" s="25">
        <f>'[8]Бак-проект'!T15</f>
        <v>35</v>
      </c>
      <c r="R190" s="25">
        <f>'[8]Бак-проект'!U15</f>
        <v>77</v>
      </c>
    </row>
    <row r="191" spans="1:18" ht="46.8" x14ac:dyDescent="0.3">
      <c r="A191" s="2" t="s">
        <v>373</v>
      </c>
      <c r="B191" s="2" t="s">
        <v>374</v>
      </c>
      <c r="C191" s="2" t="s">
        <v>5</v>
      </c>
      <c r="D191" s="2" t="s">
        <v>375</v>
      </c>
      <c r="E191" s="2" t="s">
        <v>49</v>
      </c>
      <c r="F191" s="2"/>
      <c r="G191" s="2"/>
      <c r="H191" s="2" t="s">
        <v>61</v>
      </c>
      <c r="I191" s="2" t="s">
        <v>2</v>
      </c>
      <c r="J191" s="2" t="s">
        <v>336</v>
      </c>
      <c r="K191" s="30"/>
      <c r="L191" s="30"/>
      <c r="M191" s="21">
        <f>'[8]Бак-проект'!M16</f>
        <v>64.5</v>
      </c>
      <c r="N191" s="21">
        <f>'[8]Бак-проект'!N16</f>
        <v>14.501231474799452</v>
      </c>
      <c r="O191" s="21">
        <f>'[8]Бак-проект'!O16</f>
        <v>22.482529418293723</v>
      </c>
      <c r="P191" s="21">
        <f>'[8]Бак-проект'!S16</f>
        <v>64.5</v>
      </c>
      <c r="Q191" s="25">
        <f>'[8]Бак-проект'!T16</f>
        <v>42</v>
      </c>
      <c r="R191" s="25">
        <f>'[8]Бак-проект'!U16</f>
        <v>87</v>
      </c>
    </row>
    <row r="192" spans="1:18" ht="31.2" x14ac:dyDescent="0.3">
      <c r="A192" s="2" t="s">
        <v>379</v>
      </c>
      <c r="B192" s="2" t="s">
        <v>380</v>
      </c>
      <c r="C192" s="2" t="s">
        <v>59</v>
      </c>
      <c r="D192" s="2" t="s">
        <v>381</v>
      </c>
      <c r="E192" s="2" t="s">
        <v>28</v>
      </c>
      <c r="F192" s="2" t="s">
        <v>28</v>
      </c>
      <c r="G192" s="2" t="s">
        <v>132</v>
      </c>
      <c r="H192" s="2" t="s">
        <v>61</v>
      </c>
      <c r="I192" s="2" t="s">
        <v>2</v>
      </c>
      <c r="J192" s="2" t="s">
        <v>336</v>
      </c>
      <c r="K192" s="30"/>
      <c r="L192" s="30"/>
      <c r="M192" s="21">
        <f>'[8]Бак-проект'!M17</f>
        <v>61.25</v>
      </c>
      <c r="N192" s="21">
        <f>'[8]Бак-проект'!N17</f>
        <v>23.668846311434059</v>
      </c>
      <c r="O192" s="21">
        <f>'[8]Бак-проект'!O17</f>
        <v>38.643014386014791</v>
      </c>
      <c r="P192" s="21">
        <f>'[8]Бак-проект'!S17</f>
        <v>67.857142857142861</v>
      </c>
      <c r="Q192" s="25">
        <f>'[8]Бак-проект'!T17</f>
        <v>15</v>
      </c>
      <c r="R192" s="25">
        <f>'[8]Бак-проект'!U17</f>
        <v>94</v>
      </c>
    </row>
    <row r="193" spans="1:18" ht="46.8" x14ac:dyDescent="0.3">
      <c r="A193" s="2" t="s">
        <v>384</v>
      </c>
      <c r="B193" s="2" t="s">
        <v>385</v>
      </c>
      <c r="C193" s="2" t="s">
        <v>6</v>
      </c>
      <c r="D193" s="2" t="s">
        <v>355</v>
      </c>
      <c r="E193" s="2" t="s">
        <v>28</v>
      </c>
      <c r="F193" s="2" t="s">
        <v>28</v>
      </c>
      <c r="G193" s="2" t="s">
        <v>132</v>
      </c>
      <c r="H193" s="2" t="s">
        <v>61</v>
      </c>
      <c r="I193" s="2" t="s">
        <v>2</v>
      </c>
      <c r="J193" s="2" t="s">
        <v>336</v>
      </c>
      <c r="K193" s="30">
        <v>1</v>
      </c>
      <c r="L193" s="30" t="s">
        <v>1205</v>
      </c>
      <c r="M193" s="21">
        <f>'[8]Бак-проект'!M18</f>
        <v>74</v>
      </c>
      <c r="N193" s="21">
        <f>'[8]Бак-проект'!N18</f>
        <v>12.727922061357855</v>
      </c>
      <c r="O193" s="21">
        <f>'[8]Бак-проект'!O18</f>
        <v>17.199894677510617</v>
      </c>
      <c r="P193" s="21">
        <f>'[8]Бак-проект'!S18</f>
        <v>74</v>
      </c>
      <c r="Q193" s="25">
        <f>'[8]Бак-проект'!T18</f>
        <v>58</v>
      </c>
      <c r="R193" s="25">
        <f>'[8]Бак-проект'!U18</f>
        <v>96</v>
      </c>
    </row>
    <row r="194" spans="1:18" ht="31.2" x14ac:dyDescent="0.3">
      <c r="A194" s="2" t="s">
        <v>386</v>
      </c>
      <c r="B194" s="2" t="s">
        <v>387</v>
      </c>
      <c r="C194" s="2" t="s">
        <v>283</v>
      </c>
      <c r="D194" s="2" t="s">
        <v>358</v>
      </c>
      <c r="E194" s="2" t="s">
        <v>22</v>
      </c>
      <c r="F194" s="2" t="s">
        <v>22</v>
      </c>
      <c r="G194" s="2" t="s">
        <v>346</v>
      </c>
      <c r="H194" s="2" t="s">
        <v>61</v>
      </c>
      <c r="I194" s="2" t="s">
        <v>2</v>
      </c>
      <c r="J194" s="2" t="s">
        <v>336</v>
      </c>
      <c r="K194" s="30"/>
      <c r="L194" s="30"/>
      <c r="M194" s="21">
        <f>'[8]Бак-проект'!M19</f>
        <v>46</v>
      </c>
      <c r="N194" s="21">
        <f>'[8]Бак-проект'!N19</f>
        <v>18.267848415023749</v>
      </c>
      <c r="O194" s="21">
        <f>'[8]Бак-проект'!O19</f>
        <v>39.712713945703804</v>
      </c>
      <c r="P194" s="21">
        <f>'[8]Бак-проект'!S19</f>
        <v>51.571428571428569</v>
      </c>
      <c r="Q194" s="25">
        <f>'[8]Бак-проект'!T19</f>
        <v>7</v>
      </c>
      <c r="R194" s="25">
        <f>'[8]Бак-проект'!U19</f>
        <v>65</v>
      </c>
    </row>
    <row r="195" spans="1:18" ht="31.2" x14ac:dyDescent="0.3">
      <c r="A195" s="2" t="s">
        <v>388</v>
      </c>
      <c r="B195" s="2" t="s">
        <v>389</v>
      </c>
      <c r="C195" s="2" t="s">
        <v>5</v>
      </c>
      <c r="D195" s="2" t="s">
        <v>375</v>
      </c>
      <c r="E195" s="2" t="s">
        <v>49</v>
      </c>
      <c r="F195" s="2"/>
      <c r="G195" s="2"/>
      <c r="H195" s="2" t="s">
        <v>61</v>
      </c>
      <c r="I195" s="2" t="s">
        <v>2</v>
      </c>
      <c r="J195" s="2" t="s">
        <v>336</v>
      </c>
      <c r="K195" s="30"/>
      <c r="L195" s="30"/>
      <c r="M195" s="21">
        <f>'[8]Бак-проект'!M20</f>
        <v>64.125</v>
      </c>
      <c r="N195" s="21">
        <f>'[8]Бак-проект'!N20</f>
        <v>17.803992329169962</v>
      </c>
      <c r="O195" s="21">
        <f>'[8]Бак-проект'!O20</f>
        <v>27.764510454845944</v>
      </c>
      <c r="P195" s="21">
        <f>'[8]Бак-проект'!S20</f>
        <v>64.125</v>
      </c>
      <c r="Q195" s="25">
        <f>'[8]Бак-проект'!T20</f>
        <v>36</v>
      </c>
      <c r="R195" s="25">
        <f>'[8]Бак-проект'!U20</f>
        <v>88</v>
      </c>
    </row>
    <row r="196" spans="1:18" ht="31.2" x14ac:dyDescent="0.3">
      <c r="A196" s="2" t="s">
        <v>390</v>
      </c>
      <c r="B196" s="2" t="s">
        <v>391</v>
      </c>
      <c r="C196" s="2" t="s">
        <v>164</v>
      </c>
      <c r="D196" s="2" t="s">
        <v>361</v>
      </c>
      <c r="E196" s="2" t="s">
        <v>28</v>
      </c>
      <c r="F196" s="2" t="s">
        <v>28</v>
      </c>
      <c r="G196" s="2" t="s">
        <v>132</v>
      </c>
      <c r="H196" s="2" t="s">
        <v>62</v>
      </c>
      <c r="I196" s="2" t="s">
        <v>0</v>
      </c>
      <c r="J196" s="2" t="s">
        <v>336</v>
      </c>
      <c r="K196" s="30"/>
      <c r="L196" s="30"/>
      <c r="M196" s="21">
        <f>'[8]Маг-нир'!L5</f>
        <v>67.833333333333329</v>
      </c>
      <c r="N196" s="21">
        <f>'[8]Маг-нир'!M5</f>
        <v>13.934369977385645</v>
      </c>
      <c r="O196" s="21">
        <f>'[8]Маг-нир'!N5</f>
        <v>20.542068762730679</v>
      </c>
      <c r="P196" s="21">
        <f>'[8]Маг-нир'!R5</f>
        <v>67.833333333333329</v>
      </c>
      <c r="Q196" s="25">
        <f>'[8]Маг-нир'!S5</f>
        <v>43</v>
      </c>
      <c r="R196" s="25">
        <f>'[8]Маг-нир'!T5</f>
        <v>82</v>
      </c>
    </row>
    <row r="197" spans="1:18" ht="46.8" x14ac:dyDescent="0.3">
      <c r="A197" s="2" t="s">
        <v>392</v>
      </c>
      <c r="B197" s="2" t="s">
        <v>393</v>
      </c>
      <c r="C197" s="2" t="s">
        <v>283</v>
      </c>
      <c r="D197" s="2" t="s">
        <v>394</v>
      </c>
      <c r="E197" s="2" t="s">
        <v>22</v>
      </c>
      <c r="F197" s="2" t="s">
        <v>22</v>
      </c>
      <c r="G197" s="2" t="s">
        <v>346</v>
      </c>
      <c r="H197" s="2" t="s">
        <v>62</v>
      </c>
      <c r="I197" s="2" t="s">
        <v>0</v>
      </c>
      <c r="J197" s="2" t="s">
        <v>336</v>
      </c>
      <c r="K197" s="30"/>
      <c r="L197" s="30"/>
      <c r="M197" s="21">
        <f>'[8]Маг-нир'!L6</f>
        <v>60.666666666666664</v>
      </c>
      <c r="N197" s="21">
        <f>'[8]Маг-нир'!M6</f>
        <v>17.060676031935735</v>
      </c>
      <c r="O197" s="21">
        <f>'[8]Маг-нир'!N6</f>
        <v>28.12199345923473</v>
      </c>
      <c r="P197" s="21">
        <f>'[8]Маг-нир'!R6</f>
        <v>66.8</v>
      </c>
      <c r="Q197" s="25">
        <f>'[8]Маг-нир'!S6</f>
        <v>30</v>
      </c>
      <c r="R197" s="25">
        <f>'[8]Маг-нир'!T6</f>
        <v>79</v>
      </c>
    </row>
    <row r="198" spans="1:18" ht="46.8" x14ac:dyDescent="0.3">
      <c r="A198" s="2" t="s">
        <v>395</v>
      </c>
      <c r="B198" s="2" t="s">
        <v>396</v>
      </c>
      <c r="C198" s="2" t="s">
        <v>6</v>
      </c>
      <c r="D198" s="2" t="s">
        <v>397</v>
      </c>
      <c r="E198" s="2" t="s">
        <v>28</v>
      </c>
      <c r="F198" s="2"/>
      <c r="G198" s="2" t="s">
        <v>132</v>
      </c>
      <c r="H198" s="2" t="s">
        <v>62</v>
      </c>
      <c r="I198" s="2" t="s">
        <v>0</v>
      </c>
      <c r="J198" s="2" t="s">
        <v>336</v>
      </c>
      <c r="K198" s="30"/>
      <c r="L198" s="30"/>
      <c r="M198" s="21">
        <f>'[8]Маг-нир'!L7</f>
        <v>46.333333333333336</v>
      </c>
      <c r="N198" s="21">
        <f>'[8]Маг-нир'!M7</f>
        <v>18.53285371082033</v>
      </c>
      <c r="O198" s="21">
        <f>'[8]Маг-нир'!N7</f>
        <v>39.998964843497113</v>
      </c>
      <c r="P198" s="21">
        <f>'[8]Маг-нир'!R7</f>
        <v>46.333333333333336</v>
      </c>
      <c r="Q198" s="25">
        <f>'[8]Маг-нир'!S7</f>
        <v>15</v>
      </c>
      <c r="R198" s="25">
        <f>'[8]Маг-нир'!T7</f>
        <v>66</v>
      </c>
    </row>
    <row r="199" spans="1:18" ht="62.4" x14ac:dyDescent="0.3">
      <c r="A199" s="2" t="s">
        <v>398</v>
      </c>
      <c r="B199" s="2" t="s">
        <v>400</v>
      </c>
      <c r="C199" s="2" t="s">
        <v>399</v>
      </c>
      <c r="D199" s="2" t="s">
        <v>401</v>
      </c>
      <c r="E199" s="2" t="s">
        <v>22</v>
      </c>
      <c r="F199" s="2" t="s">
        <v>28</v>
      </c>
      <c r="G199" s="2" t="s">
        <v>346</v>
      </c>
      <c r="H199" s="2" t="s">
        <v>62</v>
      </c>
      <c r="I199" s="2" t="s">
        <v>0</v>
      </c>
      <c r="J199" s="2" t="s">
        <v>336</v>
      </c>
      <c r="K199" s="30"/>
      <c r="L199" s="30"/>
      <c r="M199" s="21">
        <f>'[8]Маг-нир'!L8</f>
        <v>52.166666666666664</v>
      </c>
      <c r="N199" s="21">
        <f>'[8]Маг-нир'!M8</f>
        <v>15.497311594811107</v>
      </c>
      <c r="O199" s="21">
        <f>'[8]Маг-нир'!N8</f>
        <v>29.707306571522889</v>
      </c>
      <c r="P199" s="21">
        <f>'[8]Маг-нир'!R8</f>
        <v>52.166666666666664</v>
      </c>
      <c r="Q199" s="25">
        <f>'[8]Маг-нир'!S8</f>
        <v>26</v>
      </c>
      <c r="R199" s="25">
        <f>'[8]Маг-нир'!T8</f>
        <v>66</v>
      </c>
    </row>
    <row r="200" spans="1:18" ht="46.8" x14ac:dyDescent="0.3">
      <c r="A200" s="2" t="s">
        <v>404</v>
      </c>
      <c r="B200" s="2" t="s">
        <v>406</v>
      </c>
      <c r="C200" s="2" t="s">
        <v>283</v>
      </c>
      <c r="D200" s="2" t="s">
        <v>405</v>
      </c>
      <c r="E200" s="2" t="s">
        <v>22</v>
      </c>
      <c r="F200" s="2" t="s">
        <v>28</v>
      </c>
      <c r="G200" s="2" t="s">
        <v>132</v>
      </c>
      <c r="H200" s="2" t="s">
        <v>62</v>
      </c>
      <c r="I200" s="2" t="s">
        <v>0</v>
      </c>
      <c r="J200" s="2" t="s">
        <v>336</v>
      </c>
      <c r="K200" s="30"/>
      <c r="L200" s="30"/>
      <c r="M200" s="21">
        <f>'[8]Маг-нир'!L9</f>
        <v>46.5</v>
      </c>
      <c r="N200" s="21">
        <f>'[8]Маг-нир'!M9</f>
        <v>19.81665965797465</v>
      </c>
      <c r="O200" s="21">
        <f>'[8]Маг-нир'!N9</f>
        <v>42.616472382741186</v>
      </c>
      <c r="P200" s="21">
        <f>'[8]Маг-нир'!R9</f>
        <v>46.5</v>
      </c>
      <c r="Q200" s="25">
        <f>'[8]Маг-нир'!S9</f>
        <v>12</v>
      </c>
      <c r="R200" s="25">
        <f>'[8]Маг-нир'!T9</f>
        <v>68</v>
      </c>
    </row>
    <row r="201" spans="1:18" ht="31.2" x14ac:dyDescent="0.3">
      <c r="A201" s="2" t="s">
        <v>407</v>
      </c>
      <c r="B201" s="2" t="s">
        <v>408</v>
      </c>
      <c r="C201" s="2" t="s">
        <v>399</v>
      </c>
      <c r="D201" s="2" t="s">
        <v>409</v>
      </c>
      <c r="E201" s="2" t="s">
        <v>22</v>
      </c>
      <c r="F201" s="2" t="s">
        <v>22</v>
      </c>
      <c r="G201" s="2" t="s">
        <v>346</v>
      </c>
      <c r="H201" s="2" t="s">
        <v>62</v>
      </c>
      <c r="I201" s="2" t="s">
        <v>0</v>
      </c>
      <c r="J201" s="2" t="s">
        <v>336</v>
      </c>
      <c r="K201" s="30"/>
      <c r="L201" s="30"/>
      <c r="M201" s="21">
        <f>'[8]Маг-нир'!L10</f>
        <v>54</v>
      </c>
      <c r="N201" s="21">
        <f>'[8]Маг-нир'!M10</f>
        <v>18.242806801586209</v>
      </c>
      <c r="O201" s="21">
        <f>'[8]Маг-нир'!N10</f>
        <v>33.782975558492979</v>
      </c>
      <c r="P201" s="21">
        <f>'[8]Маг-нир'!R10</f>
        <v>54</v>
      </c>
      <c r="Q201" s="25">
        <f>'[8]Маг-нир'!S10</f>
        <v>22</v>
      </c>
      <c r="R201" s="25">
        <f>'[8]Маг-нир'!T10</f>
        <v>74</v>
      </c>
    </row>
    <row r="202" spans="1:18" ht="46.8" x14ac:dyDescent="0.3">
      <c r="A202" s="2" t="s">
        <v>958</v>
      </c>
      <c r="B202" s="2" t="s">
        <v>959</v>
      </c>
      <c r="C202" s="2" t="s">
        <v>6</v>
      </c>
      <c r="D202" s="2" t="s">
        <v>949</v>
      </c>
      <c r="E202" s="2" t="s">
        <v>28</v>
      </c>
      <c r="F202" s="2"/>
      <c r="G202" s="2" t="s">
        <v>132</v>
      </c>
      <c r="H202" s="2" t="s">
        <v>62</v>
      </c>
      <c r="I202" s="2" t="s">
        <v>0</v>
      </c>
      <c r="J202" s="2" t="s">
        <v>336</v>
      </c>
      <c r="K202" s="30">
        <v>3</v>
      </c>
      <c r="L202" s="30" t="s">
        <v>1203</v>
      </c>
      <c r="M202" s="21">
        <f>'[8]Маг-нир'!L11</f>
        <v>68.333333333333329</v>
      </c>
      <c r="N202" s="21">
        <f>'[8]Маг-нир'!M11</f>
        <v>14.868310820892413</v>
      </c>
      <c r="O202" s="21">
        <f>'[8]Маг-нир'!N11</f>
        <v>21.75850364033036</v>
      </c>
      <c r="P202" s="21">
        <f>'[8]Маг-нир'!R11</f>
        <v>68.333333333333329</v>
      </c>
      <c r="Q202" s="25">
        <f>'[8]Маг-нир'!S11</f>
        <v>51</v>
      </c>
      <c r="R202" s="25">
        <f>'[8]Маг-нир'!T11</f>
        <v>87</v>
      </c>
    </row>
    <row r="203" spans="1:18" ht="46.8" x14ac:dyDescent="0.3">
      <c r="A203" s="2" t="s">
        <v>641</v>
      </c>
      <c r="B203" s="2" t="s">
        <v>642</v>
      </c>
      <c r="C203" s="2" t="s">
        <v>399</v>
      </c>
      <c r="D203" s="2" t="s">
        <v>409</v>
      </c>
      <c r="E203" s="2" t="s">
        <v>22</v>
      </c>
      <c r="F203" s="2" t="s">
        <v>22</v>
      </c>
      <c r="G203" s="2" t="s">
        <v>346</v>
      </c>
      <c r="H203" s="2" t="s">
        <v>62</v>
      </c>
      <c r="I203" s="2" t="s">
        <v>0</v>
      </c>
      <c r="J203" s="2" t="s">
        <v>336</v>
      </c>
      <c r="K203" s="30"/>
      <c r="L203" s="30"/>
      <c r="M203" s="21">
        <f>'[8]Маг-нир'!L12</f>
        <v>56.166666666666664</v>
      </c>
      <c r="N203" s="21">
        <f>'[8]Маг-нир'!M12</f>
        <v>15.548847760096773</v>
      </c>
      <c r="O203" s="21">
        <f>'[8]Маг-нир'!N12</f>
        <v>27.683408474949744</v>
      </c>
      <c r="P203" s="21">
        <f>'[8]Маг-нир'!R12</f>
        <v>56.166666666666664</v>
      </c>
      <c r="Q203" s="25">
        <f>'[8]Маг-нир'!S12</f>
        <v>30</v>
      </c>
      <c r="R203" s="25">
        <f>'[8]Маг-нир'!T12</f>
        <v>73</v>
      </c>
    </row>
    <row r="204" spans="1:18" ht="46.8" x14ac:dyDescent="0.3">
      <c r="A204" s="2" t="s">
        <v>410</v>
      </c>
      <c r="B204" s="2" t="s">
        <v>411</v>
      </c>
      <c r="C204" s="2" t="s">
        <v>103</v>
      </c>
      <c r="D204" s="2" t="s">
        <v>370</v>
      </c>
      <c r="E204" s="2" t="s">
        <v>28</v>
      </c>
      <c r="F204" s="2" t="s">
        <v>28</v>
      </c>
      <c r="G204" s="2" t="s">
        <v>132</v>
      </c>
      <c r="H204" s="2" t="s">
        <v>62</v>
      </c>
      <c r="I204" s="2" t="s">
        <v>0</v>
      </c>
      <c r="J204" s="2" t="s">
        <v>336</v>
      </c>
      <c r="K204" s="33">
        <v>2</v>
      </c>
      <c r="L204" s="30" t="s">
        <v>1203</v>
      </c>
      <c r="M204" s="21">
        <f>'[8]Маг-нир'!L13</f>
        <v>77.166666666666671</v>
      </c>
      <c r="N204" s="21">
        <f>'[8]Маг-нир'!M13</f>
        <v>12.750163397645817</v>
      </c>
      <c r="O204" s="21">
        <f>'[8]Маг-нир'!N13</f>
        <v>16.522889932154406</v>
      </c>
      <c r="P204" s="21">
        <f>'[8]Маг-нир'!R13</f>
        <v>77.166666666666671</v>
      </c>
      <c r="Q204" s="25">
        <f>'[8]Маг-нир'!S13</f>
        <v>62</v>
      </c>
      <c r="R204" s="25">
        <f>'[8]Маг-нир'!T13</f>
        <v>94</v>
      </c>
    </row>
    <row r="205" spans="1:18" ht="46.8" x14ac:dyDescent="0.3">
      <c r="A205" s="2" t="s">
        <v>955</v>
      </c>
      <c r="B205" s="2" t="s">
        <v>954</v>
      </c>
      <c r="C205" s="2" t="s">
        <v>6</v>
      </c>
      <c r="D205" s="2" t="s">
        <v>949</v>
      </c>
      <c r="E205" s="2" t="s">
        <v>28</v>
      </c>
      <c r="F205" s="2"/>
      <c r="G205" s="2" t="s">
        <v>132</v>
      </c>
      <c r="H205" s="2" t="s">
        <v>62</v>
      </c>
      <c r="I205" s="2" t="s">
        <v>0</v>
      </c>
      <c r="J205" s="19" t="s">
        <v>336</v>
      </c>
      <c r="K205" s="33"/>
      <c r="L205" s="33"/>
      <c r="M205" s="21">
        <f>'[8]Маг-нир'!L14</f>
        <v>58.833333333333336</v>
      </c>
      <c r="N205" s="21">
        <f>'[8]Маг-нир'!M14</f>
        <v>15.237016330852521</v>
      </c>
      <c r="O205" s="21">
        <f>'[8]Маг-нир'!N14</f>
        <v>25.898611327228082</v>
      </c>
      <c r="P205" s="21">
        <f>'[8]Маг-нир'!R14</f>
        <v>58.833333333333336</v>
      </c>
      <c r="Q205" s="25">
        <f>'[8]Маг-нир'!S14</f>
        <v>40</v>
      </c>
      <c r="R205" s="25">
        <f>'[8]Маг-нир'!T14</f>
        <v>76</v>
      </c>
    </row>
    <row r="206" spans="1:18" ht="46.8" x14ac:dyDescent="0.3">
      <c r="A206" s="2" t="s">
        <v>412</v>
      </c>
      <c r="B206" s="2" t="s">
        <v>413</v>
      </c>
      <c r="C206" s="2" t="s">
        <v>55</v>
      </c>
      <c r="D206" s="2" t="s">
        <v>414</v>
      </c>
      <c r="E206" s="2" t="s">
        <v>45</v>
      </c>
      <c r="F206" s="2" t="s">
        <v>22</v>
      </c>
      <c r="G206" s="2" t="s">
        <v>23</v>
      </c>
      <c r="H206" s="2" t="s">
        <v>62</v>
      </c>
      <c r="I206" s="2" t="s">
        <v>0</v>
      </c>
      <c r="J206" s="2" t="s">
        <v>336</v>
      </c>
      <c r="K206" s="33"/>
      <c r="L206" s="33"/>
      <c r="M206" s="21">
        <f>'[8]Маг-нир'!L15</f>
        <v>62.5</v>
      </c>
      <c r="N206" s="21">
        <f>'[8]Маг-нир'!M15</f>
        <v>17.233687939614086</v>
      </c>
      <c r="O206" s="21">
        <f>'[8]Маг-нир'!N15</f>
        <v>27.573900703382538</v>
      </c>
      <c r="P206" s="21">
        <f>'[8]Маг-нир'!R15</f>
        <v>62.5</v>
      </c>
      <c r="Q206" s="25">
        <f>'[8]Маг-нир'!S15</f>
        <v>48</v>
      </c>
      <c r="R206" s="25">
        <f>'[8]Маг-нир'!T15</f>
        <v>82</v>
      </c>
    </row>
    <row r="207" spans="1:18" ht="31.2" x14ac:dyDescent="0.3">
      <c r="A207" s="2" t="s">
        <v>961</v>
      </c>
      <c r="B207" s="2" t="s">
        <v>960</v>
      </c>
      <c r="C207" s="2" t="s">
        <v>6</v>
      </c>
      <c r="D207" s="2" t="s">
        <v>949</v>
      </c>
      <c r="E207" s="2" t="s">
        <v>28</v>
      </c>
      <c r="F207" s="2"/>
      <c r="G207" s="2" t="s">
        <v>132</v>
      </c>
      <c r="H207" s="2" t="s">
        <v>62</v>
      </c>
      <c r="I207" s="2" t="s">
        <v>0</v>
      </c>
      <c r="J207" s="19" t="s">
        <v>336</v>
      </c>
      <c r="K207" s="33"/>
      <c r="L207" s="33"/>
      <c r="M207" s="21">
        <f>'[8]Маг-нир'!L16</f>
        <v>66.5</v>
      </c>
      <c r="N207" s="21">
        <f>'[8]Маг-нир'!M16</f>
        <v>4.9699094559156709</v>
      </c>
      <c r="O207" s="21">
        <f>'[8]Маг-нир'!N16</f>
        <v>7.4735480540085275</v>
      </c>
      <c r="P207" s="21">
        <f>'[8]Маг-нир'!R16</f>
        <v>66.5</v>
      </c>
      <c r="Q207" s="25">
        <f>'[8]Маг-нир'!S16</f>
        <v>60</v>
      </c>
      <c r="R207" s="25">
        <f>'[8]Маг-нир'!T16</f>
        <v>75</v>
      </c>
    </row>
    <row r="208" spans="1:18" ht="62.4" x14ac:dyDescent="0.3">
      <c r="A208" s="2" t="s">
        <v>950</v>
      </c>
      <c r="B208" s="2" t="s">
        <v>951</v>
      </c>
      <c r="C208" s="2" t="s">
        <v>6</v>
      </c>
      <c r="D208" s="2" t="s">
        <v>949</v>
      </c>
      <c r="E208" s="2" t="s">
        <v>28</v>
      </c>
      <c r="F208" s="2"/>
      <c r="G208" s="2" t="s">
        <v>132</v>
      </c>
      <c r="H208" s="2" t="s">
        <v>62</v>
      </c>
      <c r="I208" s="2" t="s">
        <v>2</v>
      </c>
      <c r="J208" s="2" t="s">
        <v>336</v>
      </c>
      <c r="K208" s="30"/>
      <c r="L208" s="30"/>
      <c r="M208" s="21">
        <f>'[8]Маг-проект'!L5</f>
        <v>63.5</v>
      </c>
      <c r="N208" s="21">
        <f>'[8]Маг-проект'!M5</f>
        <v>24.164022843889217</v>
      </c>
      <c r="O208" s="21">
        <f>'[8]Маг-проект'!N5</f>
        <v>38.053579281715308</v>
      </c>
      <c r="P208" s="21">
        <f>'[8]Маг-проект'!R5</f>
        <v>63.5</v>
      </c>
      <c r="Q208" s="25">
        <f>'[8]Маг-проект'!S5</f>
        <v>29</v>
      </c>
      <c r="R208" s="25">
        <f>'[8]Маг-проект'!T5</f>
        <v>88</v>
      </c>
    </row>
    <row r="209" spans="1:18" ht="46.8" x14ac:dyDescent="0.3">
      <c r="A209" s="2" t="s">
        <v>402</v>
      </c>
      <c r="B209" s="2" t="s">
        <v>403</v>
      </c>
      <c r="C209" s="2" t="s">
        <v>6</v>
      </c>
      <c r="D209" s="2" t="s">
        <v>355</v>
      </c>
      <c r="E209" s="2" t="s">
        <v>28</v>
      </c>
      <c r="F209" s="2" t="s">
        <v>28</v>
      </c>
      <c r="G209" s="2" t="s">
        <v>132</v>
      </c>
      <c r="H209" s="2" t="s">
        <v>62</v>
      </c>
      <c r="I209" s="2" t="s">
        <v>2</v>
      </c>
      <c r="J209" s="2" t="s">
        <v>336</v>
      </c>
      <c r="K209" s="30">
        <v>1</v>
      </c>
      <c r="L209" s="30" t="s">
        <v>1204</v>
      </c>
      <c r="M209" s="21">
        <f>'[8]Маг-проект'!L6</f>
        <v>83</v>
      </c>
      <c r="N209" s="21">
        <f>'[8]Маг-проект'!M6</f>
        <v>11.224972160321824</v>
      </c>
      <c r="O209" s="21">
        <f>'[8]Маг-проект'!N6</f>
        <v>13.524062843761234</v>
      </c>
      <c r="P209" s="21">
        <f>'[8]Маг-проект'!R6</f>
        <v>83</v>
      </c>
      <c r="Q209" s="25">
        <f>'[8]Маг-проект'!S6</f>
        <v>66</v>
      </c>
      <c r="R209" s="25">
        <f>'[8]Маг-проект'!T6</f>
        <v>96</v>
      </c>
    </row>
    <row r="210" spans="1:18" ht="62.4" x14ac:dyDescent="0.3">
      <c r="A210" s="2" t="s">
        <v>415</v>
      </c>
      <c r="B210" s="2" t="s">
        <v>416</v>
      </c>
      <c r="C210" s="2" t="s">
        <v>6</v>
      </c>
      <c r="D210" s="2" t="s">
        <v>417</v>
      </c>
      <c r="E210" s="2" t="s">
        <v>45</v>
      </c>
      <c r="F210" s="2" t="s">
        <v>28</v>
      </c>
      <c r="G210" s="2" t="s">
        <v>23</v>
      </c>
      <c r="H210" s="2" t="s">
        <v>61</v>
      </c>
      <c r="I210" s="2" t="s">
        <v>0</v>
      </c>
      <c r="J210" s="2" t="s">
        <v>418</v>
      </c>
      <c r="K210" s="30">
        <v>2</v>
      </c>
      <c r="L210" s="30" t="s">
        <v>1208</v>
      </c>
      <c r="M210" s="21">
        <f>[9]Бак_нир!L5</f>
        <v>77</v>
      </c>
      <c r="N210" s="21">
        <f>[9]Бак_нир!M5</f>
        <v>11.853269591129697</v>
      </c>
      <c r="O210" s="21">
        <f>[9]Бак_нир!N5</f>
        <v>15.393856611856748</v>
      </c>
      <c r="P210" s="21">
        <f>[9]Бак_нир!R5</f>
        <v>77</v>
      </c>
      <c r="Q210" s="25">
        <f>[9]Бак_нир!S5</f>
        <v>63</v>
      </c>
      <c r="R210" s="25">
        <f>[9]Бак_нир!T5</f>
        <v>92</v>
      </c>
    </row>
    <row r="211" spans="1:18" ht="31.2" x14ac:dyDescent="0.3">
      <c r="A211" s="2" t="s">
        <v>440</v>
      </c>
      <c r="B211" s="2" t="s">
        <v>441</v>
      </c>
      <c r="C211" s="2" t="s">
        <v>6</v>
      </c>
      <c r="D211" s="2" t="s">
        <v>442</v>
      </c>
      <c r="E211" s="2" t="s">
        <v>45</v>
      </c>
      <c r="F211" s="2" t="s">
        <v>28</v>
      </c>
      <c r="G211" s="2" t="s">
        <v>27</v>
      </c>
      <c r="H211" s="2" t="s">
        <v>61</v>
      </c>
      <c r="I211" s="2" t="s">
        <v>0</v>
      </c>
      <c r="J211" s="2" t="s">
        <v>418</v>
      </c>
      <c r="K211" s="30"/>
      <c r="L211" s="30"/>
      <c r="M211" s="21">
        <f>[9]Бак_нир!L6</f>
        <v>58.4</v>
      </c>
      <c r="N211" s="21">
        <f>[9]Бак_нир!M6</f>
        <v>20.537770083434086</v>
      </c>
      <c r="O211" s="21">
        <f>[9]Бак_нир!N6</f>
        <v>35.167414526428232</v>
      </c>
      <c r="P211" s="21">
        <f>[9]Бак_нир!R6</f>
        <v>58.4</v>
      </c>
      <c r="Q211" s="25">
        <f>[9]Бак_нир!S6</f>
        <v>37</v>
      </c>
      <c r="R211" s="25">
        <f>[9]Бак_нир!T6</f>
        <v>88</v>
      </c>
    </row>
    <row r="212" spans="1:18" ht="46.8" x14ac:dyDescent="0.3">
      <c r="A212" s="2" t="s">
        <v>461</v>
      </c>
      <c r="B212" s="2" t="s">
        <v>462</v>
      </c>
      <c r="C212" s="2" t="s">
        <v>84</v>
      </c>
      <c r="D212" s="2" t="s">
        <v>463</v>
      </c>
      <c r="E212" s="2" t="s">
        <v>28</v>
      </c>
      <c r="F212" s="2" t="s">
        <v>28</v>
      </c>
      <c r="G212" s="2" t="s">
        <v>27</v>
      </c>
      <c r="H212" s="2" t="s">
        <v>61</v>
      </c>
      <c r="I212" s="2" t="s">
        <v>0</v>
      </c>
      <c r="J212" s="2" t="s">
        <v>418</v>
      </c>
      <c r="K212" s="30">
        <v>1</v>
      </c>
      <c r="L212" s="30" t="s">
        <v>1208</v>
      </c>
      <c r="M212" s="21">
        <f>[9]Бак_нир!L7</f>
        <v>77.2</v>
      </c>
      <c r="N212" s="21">
        <f>[9]Бак_нир!M7</f>
        <v>18.294808006644942</v>
      </c>
      <c r="O212" s="21">
        <f>[9]Бак_нир!N7</f>
        <v>23.697937832441635</v>
      </c>
      <c r="P212" s="21">
        <f>[9]Бак_нир!R7</f>
        <v>77.2</v>
      </c>
      <c r="Q212" s="25">
        <f>[9]Бак_нир!S7</f>
        <v>52</v>
      </c>
      <c r="R212" s="25">
        <f>[9]Бак_нир!T7</f>
        <v>100</v>
      </c>
    </row>
    <row r="213" spans="1:18" ht="46.8" x14ac:dyDescent="0.3">
      <c r="A213" s="37" t="s">
        <v>583</v>
      </c>
      <c r="B213" s="37" t="s">
        <v>585</v>
      </c>
      <c r="C213" s="37" t="s">
        <v>584</v>
      </c>
      <c r="D213" s="2" t="s">
        <v>586</v>
      </c>
      <c r="E213" s="2" t="s">
        <v>45</v>
      </c>
      <c r="F213" s="2" t="s">
        <v>28</v>
      </c>
      <c r="G213" s="2" t="s">
        <v>27</v>
      </c>
      <c r="H213" s="37" t="s">
        <v>61</v>
      </c>
      <c r="I213" s="37" t="s">
        <v>2</v>
      </c>
      <c r="J213" s="37" t="s">
        <v>418</v>
      </c>
      <c r="K213" s="38"/>
      <c r="L213" s="38"/>
      <c r="M213" s="21">
        <f>[9]Бак_проект!M26</f>
        <v>54.5</v>
      </c>
      <c r="N213" s="21">
        <f>[9]Бак_проект!N26</f>
        <v>28.162031176745757</v>
      </c>
      <c r="O213" s="21">
        <f>[9]Бак_проект!O26</f>
        <v>51.673451700450933</v>
      </c>
      <c r="P213" s="40">
        <f>[9]Бак_проект!S26</f>
        <v>54.5</v>
      </c>
      <c r="Q213" s="25">
        <f>[9]Бак_проект!T26</f>
        <v>29</v>
      </c>
      <c r="R213" s="25">
        <f>[9]Бак_проект!U26</f>
        <v>100</v>
      </c>
    </row>
    <row r="214" spans="1:18" ht="46.8" x14ac:dyDescent="0.3">
      <c r="A214" s="2" t="s">
        <v>464</v>
      </c>
      <c r="B214" s="2" t="s">
        <v>465</v>
      </c>
      <c r="C214" s="2" t="s">
        <v>84</v>
      </c>
      <c r="D214" s="2" t="s">
        <v>463</v>
      </c>
      <c r="E214" s="2" t="s">
        <v>28</v>
      </c>
      <c r="F214" s="2" t="s">
        <v>28</v>
      </c>
      <c r="G214" s="2" t="s">
        <v>27</v>
      </c>
      <c r="H214" s="2" t="s">
        <v>61</v>
      </c>
      <c r="I214" s="2" t="s">
        <v>0</v>
      </c>
      <c r="J214" s="2" t="s">
        <v>418</v>
      </c>
      <c r="K214" s="30">
        <v>3</v>
      </c>
      <c r="L214" s="30" t="s">
        <v>1208</v>
      </c>
      <c r="M214" s="21">
        <f>[9]Бак_нир!L8</f>
        <v>71.2</v>
      </c>
      <c r="N214" s="21">
        <f>[9]Бак_нир!M8</f>
        <v>22.664950915455339</v>
      </c>
      <c r="O214" s="21">
        <f>[9]Бак_нир!N8</f>
        <v>31.832796229572104</v>
      </c>
      <c r="P214" s="21">
        <f>[9]Бак_нир!R8</f>
        <v>71.2</v>
      </c>
      <c r="Q214" s="25">
        <f>[9]Бак_нир!S8</f>
        <v>38</v>
      </c>
      <c r="R214" s="25">
        <f>[9]Бак_нир!T8</f>
        <v>96</v>
      </c>
    </row>
    <row r="215" spans="1:18" ht="46.8" x14ac:dyDescent="0.3">
      <c r="A215" s="2" t="s">
        <v>909</v>
      </c>
      <c r="B215" s="2" t="s">
        <v>910</v>
      </c>
      <c r="C215" s="2" t="s">
        <v>565</v>
      </c>
      <c r="D215" s="2" t="s">
        <v>930</v>
      </c>
      <c r="E215" s="2" t="s">
        <v>28</v>
      </c>
      <c r="F215" s="2" t="s">
        <v>28</v>
      </c>
      <c r="G215" s="2" t="s">
        <v>27</v>
      </c>
      <c r="H215" s="2" t="s">
        <v>61</v>
      </c>
      <c r="I215" s="2" t="s">
        <v>0</v>
      </c>
      <c r="J215" s="2" t="s">
        <v>418</v>
      </c>
      <c r="K215" s="30"/>
      <c r="L215" s="30"/>
      <c r="M215" s="21">
        <f>[9]Бак_нир!L9</f>
        <v>52</v>
      </c>
      <c r="N215" s="21">
        <f>[9]Бак_нир!M9</f>
        <v>14.089002803605371</v>
      </c>
      <c r="O215" s="21">
        <f>[9]Бак_нир!N9</f>
        <v>27.094236160779563</v>
      </c>
      <c r="P215" s="21">
        <f>[9]Бак_нир!R9</f>
        <v>52</v>
      </c>
      <c r="Q215" s="25">
        <f>[9]Бак_нир!S9</f>
        <v>30</v>
      </c>
      <c r="R215" s="25">
        <f>[9]Бак_нир!T9</f>
        <v>68</v>
      </c>
    </row>
    <row r="216" spans="1:18" ht="46.8" x14ac:dyDescent="0.3">
      <c r="A216" s="2" t="s">
        <v>337</v>
      </c>
      <c r="B216" s="2" t="s">
        <v>338</v>
      </c>
      <c r="C216" s="2" t="s">
        <v>6</v>
      </c>
      <c r="D216" s="2" t="s">
        <v>339</v>
      </c>
      <c r="E216" s="2" t="s">
        <v>28</v>
      </c>
      <c r="F216" s="2" t="s">
        <v>28</v>
      </c>
      <c r="G216" s="2" t="s">
        <v>27</v>
      </c>
      <c r="H216" s="2" t="s">
        <v>61</v>
      </c>
      <c r="I216" s="2" t="s">
        <v>2</v>
      </c>
      <c r="J216" s="2" t="s">
        <v>418</v>
      </c>
      <c r="K216" s="30">
        <v>1</v>
      </c>
      <c r="L216" s="30" t="s">
        <v>1207</v>
      </c>
      <c r="M216" s="21">
        <f>[9]Бак_проект!M5</f>
        <v>76.5</v>
      </c>
      <c r="N216" s="21">
        <f>[9]Бак_проект!N5</f>
        <v>15.820872289478858</v>
      </c>
      <c r="O216" s="21">
        <f>[9]Бак_проект!O5</f>
        <v>20.680878809776285</v>
      </c>
      <c r="P216" s="21">
        <f>[9]Бак_проект!S5</f>
        <v>76.5</v>
      </c>
      <c r="Q216" s="25">
        <f>[9]Бак_проект!T5</f>
        <v>60</v>
      </c>
      <c r="R216" s="25">
        <f>[9]Бак_проект!U5</f>
        <v>100</v>
      </c>
    </row>
    <row r="217" spans="1:18" ht="31.2" x14ac:dyDescent="0.3">
      <c r="A217" s="2" t="s">
        <v>1130</v>
      </c>
      <c r="B217" s="2" t="s">
        <v>1131</v>
      </c>
      <c r="C217" s="2" t="s">
        <v>278</v>
      </c>
      <c r="D217" s="2" t="s">
        <v>1132</v>
      </c>
      <c r="E217" s="2" t="s">
        <v>28</v>
      </c>
      <c r="F217" s="2" t="s">
        <v>28</v>
      </c>
      <c r="G217" s="2" t="s">
        <v>27</v>
      </c>
      <c r="H217" s="2" t="s">
        <v>61</v>
      </c>
      <c r="I217" s="2" t="s">
        <v>2</v>
      </c>
      <c r="J217" s="2" t="s">
        <v>418</v>
      </c>
      <c r="K217" s="30"/>
      <c r="L217" s="30"/>
      <c r="M217" s="21">
        <f>[9]Бак_проект!M6</f>
        <v>41.166666666666664</v>
      </c>
      <c r="N217" s="21">
        <f>[9]Бак_проект!N6</f>
        <v>8.6583293230661305</v>
      </c>
      <c r="O217" s="21">
        <f>[9]Бак_проект!O6</f>
        <v>21.032378922427849</v>
      </c>
      <c r="P217" s="21">
        <f>[9]Бак_проект!S6</f>
        <v>41.166666666666664</v>
      </c>
      <c r="Q217" s="25">
        <f>[9]Бак_проект!T6</f>
        <v>33</v>
      </c>
      <c r="R217" s="25">
        <f>[9]Бак_проект!U6</f>
        <v>56</v>
      </c>
    </row>
    <row r="218" spans="1:18" ht="62.4" x14ac:dyDescent="0.3">
      <c r="A218" s="2" t="s">
        <v>425</v>
      </c>
      <c r="B218" s="2" t="s">
        <v>426</v>
      </c>
      <c r="C218" s="2" t="s">
        <v>428</v>
      </c>
      <c r="D218" s="2" t="s">
        <v>427</v>
      </c>
      <c r="E218" s="2" t="s">
        <v>45</v>
      </c>
      <c r="F218" s="2" t="s">
        <v>28</v>
      </c>
      <c r="G218" s="2" t="s">
        <v>27</v>
      </c>
      <c r="H218" s="2" t="s">
        <v>61</v>
      </c>
      <c r="I218" s="2" t="s">
        <v>2</v>
      </c>
      <c r="J218" s="2" t="s">
        <v>418</v>
      </c>
      <c r="K218" s="30"/>
      <c r="L218" s="30"/>
      <c r="M218" s="21">
        <f>[9]Бак_проект!M7</f>
        <v>54.166666666666664</v>
      </c>
      <c r="N218" s="21">
        <f>[9]Бак_проект!N7</f>
        <v>17.162944580306331</v>
      </c>
      <c r="O218" s="21">
        <f>[9]Бак_проект!O7</f>
        <v>31.685436148257846</v>
      </c>
      <c r="P218" s="21">
        <f>[9]Бак_проект!S7</f>
        <v>54.166666666666664</v>
      </c>
      <c r="Q218" s="25">
        <f>[9]Бак_проект!T7</f>
        <v>34</v>
      </c>
      <c r="R218" s="25">
        <f>[9]Бак_проект!U7</f>
        <v>84</v>
      </c>
    </row>
    <row r="219" spans="1:18" ht="31.2" x14ac:dyDescent="0.3">
      <c r="A219" s="37" t="s">
        <v>429</v>
      </c>
      <c r="B219" s="37" t="s">
        <v>430</v>
      </c>
      <c r="C219" s="37" t="s">
        <v>273</v>
      </c>
      <c r="D219" s="2" t="s">
        <v>431</v>
      </c>
      <c r="E219" s="2" t="s">
        <v>28</v>
      </c>
      <c r="F219" s="2" t="s">
        <v>28</v>
      </c>
      <c r="G219" s="2" t="s">
        <v>27</v>
      </c>
      <c r="H219" s="37" t="s">
        <v>61</v>
      </c>
      <c r="I219" s="37" t="s">
        <v>2</v>
      </c>
      <c r="J219" s="37" t="s">
        <v>418</v>
      </c>
      <c r="K219" s="38"/>
      <c r="L219" s="38"/>
      <c r="M219" s="21">
        <f>[9]Бак_проект!M8</f>
        <v>70.833333333333329</v>
      </c>
      <c r="N219" s="21">
        <f>[9]Бак_проект!N8</f>
        <v>17.848435972562594</v>
      </c>
      <c r="O219" s="21">
        <f>[9]Бак_проект!O8</f>
        <v>25.197791961264844</v>
      </c>
      <c r="P219" s="40">
        <f>[9]Бак_проект!S8</f>
        <v>70.833333333333329</v>
      </c>
      <c r="Q219" s="25">
        <f>[9]Бак_проект!T8</f>
        <v>56</v>
      </c>
      <c r="R219" s="25">
        <f>[9]Бак_проект!U8</f>
        <v>100</v>
      </c>
    </row>
    <row r="220" spans="1:18" ht="31.2" x14ac:dyDescent="0.3">
      <c r="A220" s="2" t="s">
        <v>992</v>
      </c>
      <c r="B220" s="2" t="s">
        <v>996</v>
      </c>
      <c r="C220" s="2" t="s">
        <v>591</v>
      </c>
      <c r="D220" s="2" t="s">
        <v>993</v>
      </c>
      <c r="E220" s="2" t="s">
        <v>28</v>
      </c>
      <c r="F220" s="2" t="s">
        <v>28</v>
      </c>
      <c r="G220" s="2" t="s">
        <v>27</v>
      </c>
      <c r="H220" s="2" t="s">
        <v>61</v>
      </c>
      <c r="I220" s="2" t="s">
        <v>2</v>
      </c>
      <c r="J220" s="2" t="s">
        <v>418</v>
      </c>
      <c r="K220" s="30"/>
      <c r="L220" s="30"/>
      <c r="M220" s="21">
        <f>[9]Бак_проект!M9</f>
        <v>66.833333333333329</v>
      </c>
      <c r="N220" s="21">
        <f>[9]Бак_проект!N9</f>
        <v>17.937855687530391</v>
      </c>
      <c r="O220" s="21">
        <f>[9]Бак_проект!O9</f>
        <v>26.839684320494349</v>
      </c>
      <c r="P220" s="21">
        <f>[9]Бак_проект!S9</f>
        <v>66.833333333333329</v>
      </c>
      <c r="Q220" s="25">
        <f>[9]Бак_проект!T9</f>
        <v>36</v>
      </c>
      <c r="R220" s="25">
        <f>[9]Бак_проект!U9</f>
        <v>88</v>
      </c>
    </row>
    <row r="221" spans="1:18" ht="31.2" x14ac:dyDescent="0.3">
      <c r="A221" s="2" t="s">
        <v>434</v>
      </c>
      <c r="B221" s="2" t="s">
        <v>435</v>
      </c>
      <c r="C221" s="2" t="s">
        <v>110</v>
      </c>
      <c r="D221" s="2" t="s">
        <v>436</v>
      </c>
      <c r="E221" s="2" t="s">
        <v>28</v>
      </c>
      <c r="F221" s="2" t="s">
        <v>28</v>
      </c>
      <c r="G221" s="2" t="s">
        <v>27</v>
      </c>
      <c r="H221" s="2" t="s">
        <v>61</v>
      </c>
      <c r="I221" s="2" t="s">
        <v>2</v>
      </c>
      <c r="J221" s="2" t="s">
        <v>418</v>
      </c>
      <c r="K221" s="30"/>
      <c r="L221" s="30"/>
      <c r="M221" s="21">
        <f>[9]Бак_проект!M10</f>
        <v>49</v>
      </c>
      <c r="N221" s="21">
        <f>[9]Бак_проект!N10</f>
        <v>12.712198865656562</v>
      </c>
      <c r="O221" s="21">
        <f>[9]Бак_проект!O10</f>
        <v>25.943262991135839</v>
      </c>
      <c r="P221" s="21">
        <f>[9]Бак_проект!S10</f>
        <v>49</v>
      </c>
      <c r="Q221" s="25">
        <f>[9]Бак_проект!T10</f>
        <v>36</v>
      </c>
      <c r="R221" s="25">
        <f>[9]Бак_проект!U10</f>
        <v>67</v>
      </c>
    </row>
    <row r="222" spans="1:18" ht="62.4" x14ac:dyDescent="0.3">
      <c r="A222" s="2" t="s">
        <v>437</v>
      </c>
      <c r="B222" s="2" t="s">
        <v>439</v>
      </c>
      <c r="C222" s="2" t="s">
        <v>428</v>
      </c>
      <c r="D222" s="2" t="s">
        <v>438</v>
      </c>
      <c r="E222" s="2" t="s">
        <v>49</v>
      </c>
      <c r="F222" s="2"/>
      <c r="G222" s="2"/>
      <c r="H222" s="2" t="s">
        <v>61</v>
      </c>
      <c r="I222" s="2" t="s">
        <v>2</v>
      </c>
      <c r="J222" s="2" t="s">
        <v>418</v>
      </c>
      <c r="K222" s="30"/>
      <c r="L222" s="30"/>
      <c r="M222" s="21">
        <f>[9]Бак_проект!M11</f>
        <v>53.5</v>
      </c>
      <c r="N222" s="21">
        <f>[9]Бак_проект!N11</f>
        <v>12.613484847574837</v>
      </c>
      <c r="O222" s="21">
        <f>[9]Бак_проект!O11</f>
        <v>23.576607191728666</v>
      </c>
      <c r="P222" s="21">
        <f>[9]Бак_проект!S11</f>
        <v>53.5</v>
      </c>
      <c r="Q222" s="25">
        <f>[9]Бак_проект!T11</f>
        <v>40</v>
      </c>
      <c r="R222" s="25">
        <f>[9]Бак_проект!U11</f>
        <v>70</v>
      </c>
    </row>
    <row r="223" spans="1:18" ht="31.2" x14ac:dyDescent="0.3">
      <c r="A223" s="2" t="s">
        <v>860</v>
      </c>
      <c r="B223" s="2" t="s">
        <v>861</v>
      </c>
      <c r="C223" s="2" t="s">
        <v>156</v>
      </c>
      <c r="D223" s="2" t="s">
        <v>862</v>
      </c>
      <c r="E223" s="2" t="s">
        <v>28</v>
      </c>
      <c r="F223" s="2" t="s">
        <v>28</v>
      </c>
      <c r="G223" s="2" t="s">
        <v>27</v>
      </c>
      <c r="H223" s="2" t="s">
        <v>61</v>
      </c>
      <c r="I223" s="2" t="s">
        <v>2</v>
      </c>
      <c r="J223" s="2" t="s">
        <v>418</v>
      </c>
      <c r="K223" s="30"/>
      <c r="L223" s="30"/>
      <c r="M223" s="21">
        <f>[9]Бак_проект!M12</f>
        <v>44.5</v>
      </c>
      <c r="N223" s="21">
        <f>[9]Бак_проект!N12</f>
        <v>18.052700628991772</v>
      </c>
      <c r="O223" s="21">
        <f>[9]Бак_проект!O12</f>
        <v>40.56786658200398</v>
      </c>
      <c r="P223" s="21">
        <f>[9]Бак_проект!S12</f>
        <v>44.5</v>
      </c>
      <c r="Q223" s="25">
        <f>[9]Бак_проект!T12</f>
        <v>27</v>
      </c>
      <c r="R223" s="25">
        <f>[9]Бак_проект!U12</f>
        <v>75</v>
      </c>
    </row>
    <row r="224" spans="1:18" ht="31.2" x14ac:dyDescent="0.3">
      <c r="A224" s="2" t="s">
        <v>443</v>
      </c>
      <c r="B224" s="2" t="s">
        <v>444</v>
      </c>
      <c r="C224" s="2" t="s">
        <v>84</v>
      </c>
      <c r="D224" s="2" t="s">
        <v>445</v>
      </c>
      <c r="E224" s="2" t="s">
        <v>28</v>
      </c>
      <c r="F224" s="2" t="s">
        <v>28</v>
      </c>
      <c r="G224" s="2" t="s">
        <v>27</v>
      </c>
      <c r="H224" s="2" t="s">
        <v>61</v>
      </c>
      <c r="I224" s="2" t="s">
        <v>2</v>
      </c>
      <c r="J224" s="2" t="s">
        <v>418</v>
      </c>
      <c r="K224" s="30"/>
      <c r="L224" s="30"/>
      <c r="M224" s="21">
        <f>[9]Бак_проект!M13</f>
        <v>66.333333333333329</v>
      </c>
      <c r="N224" s="21">
        <f>[9]Бак_проект!N13</f>
        <v>11.656185768366358</v>
      </c>
      <c r="O224" s="21">
        <f>[9]Бак_проект!O13</f>
        <v>17.572139349296016</v>
      </c>
      <c r="P224" s="21">
        <f>[9]Бак_проект!S13</f>
        <v>66.333333333333329</v>
      </c>
      <c r="Q224" s="25">
        <f>[9]Бак_проект!T13</f>
        <v>48</v>
      </c>
      <c r="R224" s="25">
        <f>[9]Бак_проект!U13</f>
        <v>79</v>
      </c>
    </row>
    <row r="225" spans="1:18" ht="46.8" x14ac:dyDescent="0.3">
      <c r="A225" s="2" t="s">
        <v>1152</v>
      </c>
      <c r="B225" s="2" t="s">
        <v>1153</v>
      </c>
      <c r="C225" s="2" t="s">
        <v>278</v>
      </c>
      <c r="D225" s="2" t="s">
        <v>1154</v>
      </c>
      <c r="E225" s="2" t="s">
        <v>28</v>
      </c>
      <c r="F225" s="2" t="s">
        <v>28</v>
      </c>
      <c r="G225" s="2" t="s">
        <v>27</v>
      </c>
      <c r="H225" s="2" t="s">
        <v>61</v>
      </c>
      <c r="I225" s="2" t="s">
        <v>2</v>
      </c>
      <c r="J225" s="2" t="s">
        <v>418</v>
      </c>
      <c r="K225" s="30"/>
      <c r="L225" s="30"/>
      <c r="M225" s="21">
        <f>[9]Бак_проект!M14</f>
        <v>43.666666666666664</v>
      </c>
      <c r="N225" s="21">
        <f>[9]Бак_проект!N14</f>
        <v>13.033290707517683</v>
      </c>
      <c r="O225" s="21">
        <f>[9]Бак_проект!O14</f>
        <v>29.847230627903095</v>
      </c>
      <c r="P225" s="21">
        <f>[9]Бак_проект!S14</f>
        <v>48.4</v>
      </c>
      <c r="Q225" s="25">
        <f>[9]Бак_проект!T14</f>
        <v>20</v>
      </c>
      <c r="R225" s="25">
        <f>[9]Бак_проект!U14</f>
        <v>58</v>
      </c>
    </row>
    <row r="226" spans="1:18" ht="46.8" x14ac:dyDescent="0.3">
      <c r="A226" s="2" t="s">
        <v>887</v>
      </c>
      <c r="B226" s="2" t="s">
        <v>888</v>
      </c>
      <c r="C226" s="2" t="s">
        <v>881</v>
      </c>
      <c r="D226" s="2" t="s">
        <v>883</v>
      </c>
      <c r="E226" s="2" t="s">
        <v>49</v>
      </c>
      <c r="F226" s="2"/>
      <c r="G226" s="2"/>
      <c r="H226" s="2" t="s">
        <v>61</v>
      </c>
      <c r="I226" s="2" t="s">
        <v>2</v>
      </c>
      <c r="J226" s="2" t="s">
        <v>418</v>
      </c>
      <c r="K226" s="30"/>
      <c r="L226" s="30"/>
      <c r="M226" s="21">
        <f>[9]Бак_проект!M15</f>
        <v>56.5</v>
      </c>
      <c r="N226" s="21">
        <f>[9]Бак_проект!N15</f>
        <v>15.984367363145781</v>
      </c>
      <c r="O226" s="21">
        <f>[9]Бак_проект!O15</f>
        <v>28.290915686983681</v>
      </c>
      <c r="P226" s="21">
        <f>[9]Бак_проект!S15</f>
        <v>56.5</v>
      </c>
      <c r="Q226" s="25">
        <f>[9]Бак_проект!T15</f>
        <v>40</v>
      </c>
      <c r="R226" s="25">
        <f>[9]Бак_проект!U15</f>
        <v>81</v>
      </c>
    </row>
    <row r="227" spans="1:18" ht="46.8" x14ac:dyDescent="0.3">
      <c r="A227" s="2" t="s">
        <v>854</v>
      </c>
      <c r="B227" s="2" t="s">
        <v>855</v>
      </c>
      <c r="C227" s="2" t="s">
        <v>156</v>
      </c>
      <c r="D227" s="2" t="s">
        <v>292</v>
      </c>
      <c r="E227" s="2" t="s">
        <v>45</v>
      </c>
      <c r="F227" s="2" t="s">
        <v>28</v>
      </c>
      <c r="G227" s="2" t="s">
        <v>27</v>
      </c>
      <c r="H227" s="2" t="s">
        <v>61</v>
      </c>
      <c r="I227" s="2" t="s">
        <v>2</v>
      </c>
      <c r="J227" s="2" t="s">
        <v>418</v>
      </c>
      <c r="K227" s="30"/>
      <c r="L227" s="30"/>
      <c r="M227" s="21">
        <f>[9]Бак_проект!M16</f>
        <v>54.166666666666664</v>
      </c>
      <c r="N227" s="21">
        <f>[9]Бак_проект!N16</f>
        <v>10.87044923941354</v>
      </c>
      <c r="O227" s="21">
        <f>[9]Бак_проект!O16</f>
        <v>20.06852167276346</v>
      </c>
      <c r="P227" s="21">
        <f>[9]Бак_проект!S16</f>
        <v>54.166666666666664</v>
      </c>
      <c r="Q227" s="25">
        <f>[9]Бак_проект!T16</f>
        <v>41</v>
      </c>
      <c r="R227" s="25">
        <f>[9]Бак_проект!U16</f>
        <v>73</v>
      </c>
    </row>
    <row r="228" spans="1:18" ht="31.2" x14ac:dyDescent="0.3">
      <c r="A228" s="2" t="s">
        <v>446</v>
      </c>
      <c r="B228" s="2" t="s">
        <v>447</v>
      </c>
      <c r="C228" s="2" t="s">
        <v>110</v>
      </c>
      <c r="D228" s="2" t="s">
        <v>448</v>
      </c>
      <c r="E228" s="2" t="s">
        <v>49</v>
      </c>
      <c r="F228" s="2"/>
      <c r="G228" s="2"/>
      <c r="H228" s="2" t="s">
        <v>61</v>
      </c>
      <c r="I228" s="2" t="s">
        <v>2</v>
      </c>
      <c r="J228" s="2" t="s">
        <v>418</v>
      </c>
      <c r="K228" s="30"/>
      <c r="L228" s="30"/>
      <c r="M228" s="21">
        <f>[9]Бак_проект!M17</f>
        <v>42.833333333333336</v>
      </c>
      <c r="N228" s="21">
        <f>[9]Бак_проект!N17</f>
        <v>10.68488028321641</v>
      </c>
      <c r="O228" s="21">
        <f>[9]Бак_проект!O17</f>
        <v>24.945245797392396</v>
      </c>
      <c r="P228" s="21">
        <f>[9]Бак_проект!S17</f>
        <v>42.833333333333336</v>
      </c>
      <c r="Q228" s="25">
        <f>[9]Бак_проект!T17</f>
        <v>32</v>
      </c>
      <c r="R228" s="25">
        <f>[9]Бак_проект!U17</f>
        <v>61</v>
      </c>
    </row>
    <row r="229" spans="1:18" ht="31.2" x14ac:dyDescent="0.3">
      <c r="A229" s="2" t="s">
        <v>449</v>
      </c>
      <c r="B229" s="2" t="s">
        <v>450</v>
      </c>
      <c r="C229" s="2" t="s">
        <v>283</v>
      </c>
      <c r="D229" s="2" t="s">
        <v>451</v>
      </c>
      <c r="E229" s="2" t="s">
        <v>49</v>
      </c>
      <c r="F229" s="2"/>
      <c r="G229" s="2"/>
      <c r="H229" s="2" t="s">
        <v>61</v>
      </c>
      <c r="I229" s="2" t="s">
        <v>2</v>
      </c>
      <c r="J229" s="2" t="s">
        <v>418</v>
      </c>
      <c r="K229" s="30"/>
      <c r="L229" s="30"/>
      <c r="M229" s="21">
        <f>[9]Бак_проект!M18</f>
        <v>65.833333333333329</v>
      </c>
      <c r="N229" s="21">
        <f>[9]Бак_проект!N18</f>
        <v>19.477337258123001</v>
      </c>
      <c r="O229" s="21">
        <f>[9]Бак_проект!O18</f>
        <v>29.585828746515951</v>
      </c>
      <c r="P229" s="21">
        <f>[9]Бак_проект!S18</f>
        <v>65.833333333333329</v>
      </c>
      <c r="Q229" s="25">
        <f>[9]Бак_проект!T18</f>
        <v>46</v>
      </c>
      <c r="R229" s="25">
        <f>[9]Бак_проект!U18</f>
        <v>94</v>
      </c>
    </row>
    <row r="230" spans="1:18" ht="31.2" x14ac:dyDescent="0.3">
      <c r="A230" s="2" t="s">
        <v>1012</v>
      </c>
      <c r="B230" s="2" t="s">
        <v>1014</v>
      </c>
      <c r="C230" s="2" t="s">
        <v>1013</v>
      </c>
      <c r="D230" s="2" t="s">
        <v>1015</v>
      </c>
      <c r="E230" s="2" t="s">
        <v>651</v>
      </c>
      <c r="F230" s="2" t="s">
        <v>28</v>
      </c>
      <c r="G230" s="2" t="s">
        <v>27</v>
      </c>
      <c r="H230" s="2" t="s">
        <v>61</v>
      </c>
      <c r="I230" s="2" t="s">
        <v>2</v>
      </c>
      <c r="J230" s="2" t="s">
        <v>418</v>
      </c>
      <c r="K230" s="30"/>
      <c r="L230" s="30"/>
      <c r="M230" s="21">
        <f>[9]Бак_проект!M19</f>
        <v>68.666666666666671</v>
      </c>
      <c r="N230" s="21">
        <f>[9]Бак_проект!N19</f>
        <v>19.551641022345578</v>
      </c>
      <c r="O230" s="21">
        <f>[9]Бак_проект!O19</f>
        <v>28.473263624775115</v>
      </c>
      <c r="P230" s="21">
        <f>[9]Бак_проект!S19</f>
        <v>68.666666666666671</v>
      </c>
      <c r="Q230" s="25">
        <f>[9]Бак_проект!T19</f>
        <v>44</v>
      </c>
      <c r="R230" s="25">
        <f>[9]Бак_проект!U19</f>
        <v>96</v>
      </c>
    </row>
    <row r="231" spans="1:18" ht="31.2" x14ac:dyDescent="0.3">
      <c r="A231" s="2" t="s">
        <v>452</v>
      </c>
      <c r="B231" s="2" t="s">
        <v>454</v>
      </c>
      <c r="C231" s="2" t="s">
        <v>59</v>
      </c>
      <c r="D231" s="2" t="s">
        <v>453</v>
      </c>
      <c r="E231" s="2" t="s">
        <v>28</v>
      </c>
      <c r="F231" s="2"/>
      <c r="G231" s="2" t="s">
        <v>27</v>
      </c>
      <c r="H231" s="2" t="s">
        <v>61</v>
      </c>
      <c r="I231" s="2" t="s">
        <v>2</v>
      </c>
      <c r="J231" s="2" t="s">
        <v>418</v>
      </c>
      <c r="K231" s="30"/>
      <c r="L231" s="30"/>
      <c r="M231" s="21">
        <f>[9]Бак_проект!M20</f>
        <v>43.5</v>
      </c>
      <c r="N231" s="21">
        <f>[9]Бак_проект!N20</f>
        <v>15.604486534327235</v>
      </c>
      <c r="O231" s="21">
        <f>[9]Бак_проект!O20</f>
        <v>35.87238283753387</v>
      </c>
      <c r="P231" s="21">
        <f>[9]Бак_проект!S20</f>
        <v>43.5</v>
      </c>
      <c r="Q231" s="25">
        <f>[9]Бак_проект!T20</f>
        <v>27</v>
      </c>
      <c r="R231" s="25">
        <f>[9]Бак_проект!U20</f>
        <v>67</v>
      </c>
    </row>
    <row r="232" spans="1:18" ht="31.2" x14ac:dyDescent="0.3">
      <c r="A232" s="2" t="s">
        <v>455</v>
      </c>
      <c r="B232" s="2" t="s">
        <v>457</v>
      </c>
      <c r="C232" s="2" t="s">
        <v>59</v>
      </c>
      <c r="D232" s="2" t="s">
        <v>456</v>
      </c>
      <c r="E232" s="2" t="s">
        <v>22</v>
      </c>
      <c r="F232" s="2" t="s">
        <v>28</v>
      </c>
      <c r="G232" s="2" t="s">
        <v>27</v>
      </c>
      <c r="H232" s="2" t="s">
        <v>61</v>
      </c>
      <c r="I232" s="2" t="s">
        <v>2</v>
      </c>
      <c r="J232" s="2" t="s">
        <v>418</v>
      </c>
      <c r="K232" s="30"/>
      <c r="L232" s="30"/>
      <c r="M232" s="21">
        <f>[9]Бак_проект!M21</f>
        <v>42.5</v>
      </c>
      <c r="N232" s="21">
        <f>[9]Бак_проект!N21</f>
        <v>13.707662090962121</v>
      </c>
      <c r="O232" s="21">
        <f>[9]Бак_проект!O21</f>
        <v>32.253322566969693</v>
      </c>
      <c r="P232" s="21">
        <f>[9]Бак_проект!S21</f>
        <v>42.5</v>
      </c>
      <c r="Q232" s="25">
        <f>[9]Бак_проект!T21</f>
        <v>28</v>
      </c>
      <c r="R232" s="25">
        <f>[9]Бак_проект!U21</f>
        <v>60</v>
      </c>
    </row>
    <row r="233" spans="1:18" ht="46.8" x14ac:dyDescent="0.3">
      <c r="A233" s="2" t="s">
        <v>884</v>
      </c>
      <c r="B233" s="2" t="s">
        <v>885</v>
      </c>
      <c r="C233" s="2" t="s">
        <v>881</v>
      </c>
      <c r="D233" s="2" t="s">
        <v>886</v>
      </c>
      <c r="E233" s="2" t="s">
        <v>49</v>
      </c>
      <c r="F233" s="2"/>
      <c r="G233" s="2"/>
      <c r="H233" s="2" t="s">
        <v>61</v>
      </c>
      <c r="I233" s="2" t="s">
        <v>2</v>
      </c>
      <c r="J233" s="2" t="s">
        <v>418</v>
      </c>
      <c r="K233" s="30"/>
      <c r="L233" s="30"/>
      <c r="M233" s="21">
        <f>[9]Бак_проект!M22</f>
        <v>57.5</v>
      </c>
      <c r="N233" s="21">
        <f>[9]Бак_проект!N22</f>
        <v>17.467111953611564</v>
      </c>
      <c r="O233" s="21">
        <f>[9]Бак_проект!O22</f>
        <v>30.377586006280982</v>
      </c>
      <c r="P233" s="21">
        <f>[9]Бак_проект!S22</f>
        <v>57.5</v>
      </c>
      <c r="Q233" s="25">
        <f>[9]Бак_проект!T22</f>
        <v>35</v>
      </c>
      <c r="R233" s="25">
        <f>[9]Бак_проект!U22</f>
        <v>80</v>
      </c>
    </row>
    <row r="234" spans="1:18" ht="46.8" x14ac:dyDescent="0.3">
      <c r="A234" s="2" t="s">
        <v>458</v>
      </c>
      <c r="B234" s="2" t="s">
        <v>460</v>
      </c>
      <c r="C234" s="2" t="s">
        <v>283</v>
      </c>
      <c r="D234" s="2" t="s">
        <v>459</v>
      </c>
      <c r="E234" s="2" t="s">
        <v>49</v>
      </c>
      <c r="F234" s="2"/>
      <c r="G234" s="2"/>
      <c r="H234" s="2" t="s">
        <v>61</v>
      </c>
      <c r="I234" s="2" t="s">
        <v>2</v>
      </c>
      <c r="J234" s="2" t="s">
        <v>418</v>
      </c>
      <c r="K234" s="30">
        <v>2</v>
      </c>
      <c r="L234" s="30" t="s">
        <v>1207</v>
      </c>
      <c r="M234" s="21">
        <f>[9]Бак_проект!M23</f>
        <v>74.833333333333329</v>
      </c>
      <c r="N234" s="21">
        <f>[9]Бак_проект!N23</f>
        <v>18.137438260864382</v>
      </c>
      <c r="O234" s="21">
        <f>[9]Бак_проект!O23</f>
        <v>24.237111261734142</v>
      </c>
      <c r="P234" s="21">
        <f>[9]Бак_проект!S23</f>
        <v>74.833333333333329</v>
      </c>
      <c r="Q234" s="25">
        <f>[9]Бак_проект!T23</f>
        <v>51</v>
      </c>
      <c r="R234" s="25">
        <f>[9]Бак_проект!U23</f>
        <v>97</v>
      </c>
    </row>
    <row r="235" spans="1:18" ht="31.2" x14ac:dyDescent="0.3">
      <c r="A235" s="2" t="s">
        <v>852</v>
      </c>
      <c r="B235" s="2" t="s">
        <v>853</v>
      </c>
      <c r="C235" s="2" t="s">
        <v>850</v>
      </c>
      <c r="D235" s="2" t="s">
        <v>851</v>
      </c>
      <c r="E235" s="2" t="s">
        <v>28</v>
      </c>
      <c r="F235" s="2" t="s">
        <v>28</v>
      </c>
      <c r="G235" s="2" t="s">
        <v>27</v>
      </c>
      <c r="H235" s="2" t="s">
        <v>61</v>
      </c>
      <c r="I235" s="2" t="s">
        <v>2</v>
      </c>
      <c r="J235" s="2" t="s">
        <v>418</v>
      </c>
      <c r="K235" s="30"/>
      <c r="L235" s="30"/>
      <c r="M235" s="21">
        <f>[9]Бак_проект!M24</f>
        <v>58.666666666666664</v>
      </c>
      <c r="N235" s="21">
        <f>[9]Бак_проект!N24</f>
        <v>22.966642477007092</v>
      </c>
      <c r="O235" s="21">
        <f>[9]Бак_проект!O24</f>
        <v>39.147686040352994</v>
      </c>
      <c r="P235" s="21">
        <f>[9]Бак_проект!S24</f>
        <v>58.666666666666664</v>
      </c>
      <c r="Q235" s="25">
        <f>[9]Бак_проект!T24</f>
        <v>44</v>
      </c>
      <c r="R235" s="25">
        <f>[9]Бак_проект!U24</f>
        <v>90</v>
      </c>
    </row>
    <row r="236" spans="1:18" ht="46.8" x14ac:dyDescent="0.3">
      <c r="A236" s="2" t="s">
        <v>1127</v>
      </c>
      <c r="B236" s="2" t="s">
        <v>1128</v>
      </c>
      <c r="C236" s="2" t="s">
        <v>117</v>
      </c>
      <c r="D236" s="2" t="s">
        <v>1129</v>
      </c>
      <c r="E236" s="2" t="s">
        <v>45</v>
      </c>
      <c r="F236" s="2" t="s">
        <v>22</v>
      </c>
      <c r="G236" s="2" t="s">
        <v>23</v>
      </c>
      <c r="H236" s="2" t="s">
        <v>61</v>
      </c>
      <c r="I236" s="2" t="s">
        <v>2</v>
      </c>
      <c r="J236" s="2" t="s">
        <v>418</v>
      </c>
      <c r="K236" s="30"/>
      <c r="L236" s="30"/>
      <c r="M236" s="21">
        <f>[9]Бак_проект!M25</f>
        <v>46</v>
      </c>
      <c r="N236" s="21">
        <f>[9]Бак_проект!N25</f>
        <v>13.0843417870369</v>
      </c>
      <c r="O236" s="21">
        <f>[9]Бак_проект!O25</f>
        <v>28.444221276167177</v>
      </c>
      <c r="P236" s="21">
        <f>[9]Бак_проект!S25</f>
        <v>46</v>
      </c>
      <c r="Q236" s="25">
        <f>[9]Бак_проект!T25</f>
        <v>29</v>
      </c>
      <c r="R236" s="25">
        <f>[9]Бак_проект!U25</f>
        <v>61</v>
      </c>
    </row>
    <row r="237" spans="1:18" ht="46.8" x14ac:dyDescent="0.3">
      <c r="A237" s="37" t="s">
        <v>466</v>
      </c>
      <c r="B237" s="37" t="s">
        <v>467</v>
      </c>
      <c r="C237" s="37" t="s">
        <v>303</v>
      </c>
      <c r="D237" s="2" t="s">
        <v>468</v>
      </c>
      <c r="E237" s="2" t="s">
        <v>22</v>
      </c>
      <c r="F237" s="2" t="s">
        <v>28</v>
      </c>
      <c r="G237" s="2" t="s">
        <v>27</v>
      </c>
      <c r="H237" s="37" t="s">
        <v>61</v>
      </c>
      <c r="I237" s="37" t="s">
        <v>2</v>
      </c>
      <c r="J237" s="37" t="s">
        <v>418</v>
      </c>
      <c r="K237" s="38"/>
      <c r="L237" s="38"/>
      <c r="M237" s="21">
        <f>[9]Бак_проект!M27</f>
        <v>22.833333333333332</v>
      </c>
      <c r="N237" s="21">
        <f>[9]Бак_проект!N27</f>
        <v>14.441837371562757</v>
      </c>
      <c r="O237" s="21">
        <f>[9]Бак_проект!O27</f>
        <v>63.248922795165363</v>
      </c>
      <c r="P237" s="40">
        <f>[9]Бак_проект!S27</f>
        <v>22.833333333333332</v>
      </c>
      <c r="Q237" s="25">
        <f>[9]Бак_проект!T27</f>
        <v>6</v>
      </c>
      <c r="R237" s="25">
        <f>[9]Бак_проект!U27</f>
        <v>41</v>
      </c>
    </row>
    <row r="238" spans="1:18" ht="62.4" x14ac:dyDescent="0.3">
      <c r="A238" s="2" t="s">
        <v>469</v>
      </c>
      <c r="B238" s="2" t="s">
        <v>470</v>
      </c>
      <c r="C238" s="2" t="s">
        <v>103</v>
      </c>
      <c r="D238" s="2" t="s">
        <v>471</v>
      </c>
      <c r="E238" s="2" t="s">
        <v>28</v>
      </c>
      <c r="F238" s="2" t="s">
        <v>28</v>
      </c>
      <c r="G238" s="2" t="s">
        <v>27</v>
      </c>
      <c r="H238" s="2" t="s">
        <v>61</v>
      </c>
      <c r="I238" s="2" t="s">
        <v>2</v>
      </c>
      <c r="J238" s="2" t="s">
        <v>418</v>
      </c>
      <c r="K238" s="30">
        <v>3</v>
      </c>
      <c r="L238" s="30" t="s">
        <v>1207</v>
      </c>
      <c r="M238" s="21">
        <f>[9]Бак_проект!M28</f>
        <v>71.5</v>
      </c>
      <c r="N238" s="21">
        <f>[9]Бак_проект!N28</f>
        <v>23.989581071790312</v>
      </c>
      <c r="O238" s="21">
        <f>[9]Бак_проект!O28</f>
        <v>33.551861638867571</v>
      </c>
      <c r="P238" s="21">
        <f>[9]Бак_проект!S28</f>
        <v>71.5</v>
      </c>
      <c r="Q238" s="25">
        <f>[9]Бак_проект!T28</f>
        <v>44</v>
      </c>
      <c r="R238" s="25">
        <f>[9]Бак_проект!U28</f>
        <v>95</v>
      </c>
    </row>
    <row r="239" spans="1:18" ht="46.8" x14ac:dyDescent="0.3">
      <c r="A239" s="37" t="s">
        <v>476</v>
      </c>
      <c r="B239" s="37" t="s">
        <v>1016</v>
      </c>
      <c r="C239" s="37" t="s">
        <v>7</v>
      </c>
      <c r="D239" s="2" t="s">
        <v>421</v>
      </c>
      <c r="E239" s="2" t="s">
        <v>22</v>
      </c>
      <c r="F239" s="2" t="s">
        <v>28</v>
      </c>
      <c r="G239" s="2" t="s">
        <v>27</v>
      </c>
      <c r="H239" s="37" t="s">
        <v>61</v>
      </c>
      <c r="I239" s="37" t="s">
        <v>2</v>
      </c>
      <c r="J239" s="37" t="s">
        <v>418</v>
      </c>
      <c r="K239" s="38"/>
      <c r="L239" s="38"/>
      <c r="M239" s="21">
        <f>[9]Бак_проект!M29</f>
        <v>57.333333333333336</v>
      </c>
      <c r="N239" s="21">
        <f>[9]Бак_проект!N29</f>
        <v>10.308572484426078</v>
      </c>
      <c r="O239" s="21">
        <f>[9]Бак_проект!O29</f>
        <v>17.98006828678967</v>
      </c>
      <c r="P239" s="40">
        <f>[9]Бак_проект!S29</f>
        <v>57.333333333333336</v>
      </c>
      <c r="Q239" s="25">
        <f>[9]Бак_проект!T29</f>
        <v>42</v>
      </c>
      <c r="R239" s="25">
        <f>[9]Бак_проект!U29</f>
        <v>72</v>
      </c>
    </row>
    <row r="240" spans="1:18" ht="46.8" x14ac:dyDescent="0.3">
      <c r="A240" s="2" t="s">
        <v>477</v>
      </c>
      <c r="B240" s="2" t="s">
        <v>478</v>
      </c>
      <c r="C240" s="2" t="s">
        <v>103</v>
      </c>
      <c r="D240" s="2" t="s">
        <v>173</v>
      </c>
      <c r="E240" s="2" t="s">
        <v>28</v>
      </c>
      <c r="F240" s="2" t="s">
        <v>28</v>
      </c>
      <c r="G240" s="2" t="s">
        <v>27</v>
      </c>
      <c r="H240" s="2" t="s">
        <v>61</v>
      </c>
      <c r="I240" s="2" t="s">
        <v>2</v>
      </c>
      <c r="J240" s="2" t="s">
        <v>418</v>
      </c>
      <c r="K240" s="30"/>
      <c r="L240" s="30"/>
      <c r="M240" s="21">
        <f>[9]Бак_проект!M30</f>
        <v>63.333333333333336</v>
      </c>
      <c r="N240" s="21">
        <f>[9]Бак_проект!N30</f>
        <v>13.909229549715054</v>
      </c>
      <c r="O240" s="21">
        <f>[9]Бак_проект!O30</f>
        <v>21.961941394286928</v>
      </c>
      <c r="P240" s="21">
        <f>[9]Бак_проект!S30</f>
        <v>63.333333333333336</v>
      </c>
      <c r="Q240" s="25">
        <f>[9]Бак_проект!T30</f>
        <v>41</v>
      </c>
      <c r="R240" s="25">
        <f>[9]Бак_проект!U30</f>
        <v>76</v>
      </c>
    </row>
    <row r="241" spans="1:18" ht="31.2" x14ac:dyDescent="0.3">
      <c r="A241" s="2" t="s">
        <v>983</v>
      </c>
      <c r="B241" s="2" t="s">
        <v>991</v>
      </c>
      <c r="C241" s="2" t="s">
        <v>5</v>
      </c>
      <c r="D241" s="2" t="s">
        <v>984</v>
      </c>
      <c r="E241" s="2" t="s">
        <v>11</v>
      </c>
      <c r="F241" s="2"/>
      <c r="G241" s="2"/>
      <c r="H241" s="2" t="s">
        <v>61</v>
      </c>
      <c r="I241" s="2" t="s">
        <v>2</v>
      </c>
      <c r="J241" s="2" t="s">
        <v>418</v>
      </c>
      <c r="K241" s="30"/>
      <c r="L241" s="30"/>
      <c r="M241" s="21">
        <f>[9]Бак_проект!M31</f>
        <v>58.666666666666664</v>
      </c>
      <c r="N241" s="21">
        <f>[9]Бак_проект!N31</f>
        <v>10.385887861259933</v>
      </c>
      <c r="O241" s="21">
        <f>[9]Бак_проект!O31</f>
        <v>17.703217945329435</v>
      </c>
      <c r="P241" s="21">
        <f>[9]Бак_проект!S31</f>
        <v>58.666666666666664</v>
      </c>
      <c r="Q241" s="25">
        <f>[9]Бак_проект!T31</f>
        <v>46</v>
      </c>
      <c r="R241" s="25">
        <f>[9]Бак_проект!U31</f>
        <v>72</v>
      </c>
    </row>
    <row r="242" spans="1:18" ht="78" x14ac:dyDescent="0.3">
      <c r="A242" s="2" t="s">
        <v>479</v>
      </c>
      <c r="B242" s="2" t="s">
        <v>480</v>
      </c>
      <c r="C242" s="2" t="s">
        <v>249</v>
      </c>
      <c r="D242" s="5" t="s">
        <v>1068</v>
      </c>
      <c r="E242" s="5" t="s">
        <v>45</v>
      </c>
      <c r="F242" s="5" t="s">
        <v>22</v>
      </c>
      <c r="G242" s="5" t="s">
        <v>23</v>
      </c>
      <c r="H242" s="2" t="s">
        <v>61</v>
      </c>
      <c r="I242" s="2" t="s">
        <v>2</v>
      </c>
      <c r="J242" s="2" t="s">
        <v>418</v>
      </c>
      <c r="K242" s="30"/>
      <c r="L242" s="30"/>
      <c r="M242" s="21">
        <f>[9]Бак_проект!M32</f>
        <v>57</v>
      </c>
      <c r="N242" s="21">
        <f>[9]Бак_проект!N32</f>
        <v>10.198039027185569</v>
      </c>
      <c r="O242" s="21">
        <f>[9]Бак_проект!O32</f>
        <v>17.891296538922049</v>
      </c>
      <c r="P242" s="21">
        <f>[9]Бак_проект!S32</f>
        <v>57</v>
      </c>
      <c r="Q242" s="25">
        <f>[9]Бак_проект!T32</f>
        <v>44</v>
      </c>
      <c r="R242" s="25">
        <f>[9]Бак_проект!U32</f>
        <v>73</v>
      </c>
    </row>
    <row r="243" spans="1:18" ht="46.8" x14ac:dyDescent="0.3">
      <c r="A243" s="2" t="s">
        <v>880</v>
      </c>
      <c r="B243" s="2" t="s">
        <v>882</v>
      </c>
      <c r="C243" s="2" t="s">
        <v>881</v>
      </c>
      <c r="D243" s="2" t="s">
        <v>883</v>
      </c>
      <c r="E243" s="2" t="s">
        <v>49</v>
      </c>
      <c r="F243" s="2"/>
      <c r="G243" s="2"/>
      <c r="H243" s="2" t="s">
        <v>61</v>
      </c>
      <c r="I243" s="2" t="s">
        <v>2</v>
      </c>
      <c r="J243" s="2" t="s">
        <v>418</v>
      </c>
      <c r="K243" s="30"/>
      <c r="L243" s="30"/>
      <c r="M243" s="21">
        <f>[9]Бак_проект!M33</f>
        <v>56.666666666666664</v>
      </c>
      <c r="N243" s="21">
        <f>[9]Бак_проект!N33</f>
        <v>9.953223933312584</v>
      </c>
      <c r="O243" s="21">
        <f>[9]Бак_проект!O33</f>
        <v>17.564512823492795</v>
      </c>
      <c r="P243" s="21">
        <f>[9]Бак_проект!S33</f>
        <v>56.666666666666664</v>
      </c>
      <c r="Q243" s="25">
        <f>[9]Бак_проект!T33</f>
        <v>44</v>
      </c>
      <c r="R243" s="25">
        <f>[9]Бак_проект!U33</f>
        <v>72</v>
      </c>
    </row>
    <row r="244" spans="1:18" ht="31.2" x14ac:dyDescent="0.3">
      <c r="A244" s="2" t="s">
        <v>914</v>
      </c>
      <c r="B244" s="2" t="s">
        <v>915</v>
      </c>
      <c r="C244" s="2" t="s">
        <v>565</v>
      </c>
      <c r="D244" s="2" t="s">
        <v>916</v>
      </c>
      <c r="E244" s="2" t="s">
        <v>28</v>
      </c>
      <c r="F244" s="2"/>
      <c r="G244" s="2" t="s">
        <v>27</v>
      </c>
      <c r="H244" s="2" t="s">
        <v>61</v>
      </c>
      <c r="I244" s="2" t="s">
        <v>2</v>
      </c>
      <c r="J244" s="2" t="s">
        <v>418</v>
      </c>
      <c r="K244" s="30"/>
      <c r="L244" s="30"/>
      <c r="M244" s="21">
        <f>[9]Бак_проект!M34</f>
        <v>50.166666666666664</v>
      </c>
      <c r="N244" s="21">
        <f>[9]Бак_проект!N34</f>
        <v>11.444066876188149</v>
      </c>
      <c r="O244" s="21">
        <f>[9]Бак_проект!O34</f>
        <v>22.812093440906612</v>
      </c>
      <c r="P244" s="21">
        <f>[9]Бак_проект!S34</f>
        <v>50.166666666666664</v>
      </c>
      <c r="Q244" s="25">
        <f>[9]Бак_проект!T34</f>
        <v>37</v>
      </c>
      <c r="R244" s="25">
        <f>[9]Бак_проект!U34</f>
        <v>68</v>
      </c>
    </row>
    <row r="245" spans="1:18" ht="46.8" x14ac:dyDescent="0.3">
      <c r="A245" s="2" t="s">
        <v>483</v>
      </c>
      <c r="B245" s="2" t="s">
        <v>482</v>
      </c>
      <c r="C245" s="2" t="s">
        <v>5</v>
      </c>
      <c r="D245" s="2" t="s">
        <v>481</v>
      </c>
      <c r="E245" s="2" t="s">
        <v>28</v>
      </c>
      <c r="F245" s="2" t="s">
        <v>28</v>
      </c>
      <c r="G245" s="2" t="s">
        <v>27</v>
      </c>
      <c r="H245" s="2" t="s">
        <v>61</v>
      </c>
      <c r="I245" s="2" t="s">
        <v>2</v>
      </c>
      <c r="J245" s="2" t="s">
        <v>418</v>
      </c>
      <c r="K245" s="30"/>
      <c r="L245" s="30"/>
      <c r="M245" s="21">
        <f>[9]Бак_проект!M35</f>
        <v>65.166666666666671</v>
      </c>
      <c r="N245" s="21">
        <f>[9]Бак_проект!N35</f>
        <v>13.948715592005826</v>
      </c>
      <c r="O245" s="21">
        <f>[9]Бак_проект!O35</f>
        <v>21.404678657809452</v>
      </c>
      <c r="P245" s="21">
        <f>[9]Бак_проект!S35</f>
        <v>65.166666666666671</v>
      </c>
      <c r="Q245" s="25">
        <f>[9]Бак_проект!T35</f>
        <v>48</v>
      </c>
      <c r="R245" s="25">
        <f>[9]Бак_проект!U35</f>
        <v>82</v>
      </c>
    </row>
    <row r="246" spans="1:18" ht="46.8" x14ac:dyDescent="0.3">
      <c r="A246" s="2" t="s">
        <v>422</v>
      </c>
      <c r="B246" s="2" t="s">
        <v>423</v>
      </c>
      <c r="C246" s="2" t="s">
        <v>164</v>
      </c>
      <c r="D246" s="2" t="s">
        <v>424</v>
      </c>
      <c r="E246" s="2" t="s">
        <v>28</v>
      </c>
      <c r="F246" s="2" t="s">
        <v>28</v>
      </c>
      <c r="G246" s="2" t="s">
        <v>27</v>
      </c>
      <c r="H246" s="2" t="s">
        <v>62</v>
      </c>
      <c r="I246" s="2" t="s">
        <v>0</v>
      </c>
      <c r="J246" s="2" t="s">
        <v>418</v>
      </c>
      <c r="K246" s="30"/>
      <c r="L246" s="30"/>
      <c r="M246" s="21">
        <f>[9]Маг_нир!M5</f>
        <v>61.25</v>
      </c>
      <c r="N246" s="21">
        <f>[9]Маг_нир!N5</f>
        <v>22.69518514071715</v>
      </c>
      <c r="O246" s="21">
        <f>[9]Маг_нир!O5</f>
        <v>37.053363495048409</v>
      </c>
      <c r="P246" s="21">
        <f>[9]Маг_нир!S5</f>
        <v>61.25</v>
      </c>
      <c r="Q246" s="25">
        <f>[9]Маг_нир!T5</f>
        <v>27</v>
      </c>
      <c r="R246" s="25">
        <f>[9]Маг_нир!U5</f>
        <v>90</v>
      </c>
    </row>
    <row r="247" spans="1:18" ht="46.8" x14ac:dyDescent="0.3">
      <c r="A247" s="37" t="s">
        <v>419</v>
      </c>
      <c r="B247" s="37" t="s">
        <v>420</v>
      </c>
      <c r="C247" s="37" t="s">
        <v>7</v>
      </c>
      <c r="D247" s="2" t="s">
        <v>421</v>
      </c>
      <c r="E247" s="2" t="s">
        <v>22</v>
      </c>
      <c r="F247" s="2" t="s">
        <v>28</v>
      </c>
      <c r="G247" s="2" t="s">
        <v>27</v>
      </c>
      <c r="H247" s="37" t="s">
        <v>62</v>
      </c>
      <c r="I247" s="37" t="s">
        <v>0</v>
      </c>
      <c r="J247" s="37" t="s">
        <v>418</v>
      </c>
      <c r="K247" s="38"/>
      <c r="L247" s="38"/>
      <c r="M247" s="21">
        <f>[9]Маг_нир!M6</f>
        <v>28.75</v>
      </c>
      <c r="N247" s="21">
        <f>[9]Маг_нир!N6</f>
        <v>20.610330280849801</v>
      </c>
      <c r="O247" s="21">
        <f>[9]Маг_нир!O6</f>
        <v>71.688105324694959</v>
      </c>
      <c r="P247" s="40">
        <f>[9]Маг_нир!S6</f>
        <v>23</v>
      </c>
      <c r="Q247" s="25">
        <f>[9]Маг_нир!T6</f>
        <v>1</v>
      </c>
      <c r="R247" s="25">
        <f>[9]Маг_нир!U6</f>
        <v>69</v>
      </c>
    </row>
    <row r="248" spans="1:18" ht="62.4" x14ac:dyDescent="0.3">
      <c r="A248" s="2" t="s">
        <v>484</v>
      </c>
      <c r="B248" s="2" t="s">
        <v>485</v>
      </c>
      <c r="C248" s="2" t="s">
        <v>6</v>
      </c>
      <c r="D248" s="2" t="s">
        <v>417</v>
      </c>
      <c r="E248" s="2" t="s">
        <v>45</v>
      </c>
      <c r="F248" s="2" t="s">
        <v>28</v>
      </c>
      <c r="G248" s="2" t="s">
        <v>23</v>
      </c>
      <c r="H248" s="2" t="s">
        <v>62</v>
      </c>
      <c r="I248" s="2" t="s">
        <v>0</v>
      </c>
      <c r="J248" s="2" t="s">
        <v>418</v>
      </c>
      <c r="K248" s="30"/>
      <c r="L248" s="30"/>
      <c r="M248" s="21">
        <f>[9]Маг_нир!M7</f>
        <v>61.625</v>
      </c>
      <c r="N248" s="21">
        <f>[9]Маг_нир!N7</f>
        <v>16.517847490344671</v>
      </c>
      <c r="O248" s="21">
        <f>[9]Маг_нир!O7</f>
        <v>26.803809314960926</v>
      </c>
      <c r="P248" s="21">
        <f>[9]Маг_нир!S7</f>
        <v>61.625</v>
      </c>
      <c r="Q248" s="25">
        <f>[9]Маг_нир!T7</f>
        <v>39</v>
      </c>
      <c r="R248" s="25">
        <f>[9]Маг_нир!U7</f>
        <v>88</v>
      </c>
    </row>
    <row r="249" spans="1:18" ht="31.2" x14ac:dyDescent="0.3">
      <c r="A249" s="2" t="s">
        <v>1140</v>
      </c>
      <c r="B249" s="2" t="s">
        <v>1142</v>
      </c>
      <c r="C249" s="2" t="s">
        <v>278</v>
      </c>
      <c r="D249" s="2" t="s">
        <v>1135</v>
      </c>
      <c r="E249" s="2" t="s">
        <v>22</v>
      </c>
      <c r="F249" s="2" t="s">
        <v>28</v>
      </c>
      <c r="G249" s="2" t="s">
        <v>23</v>
      </c>
      <c r="H249" s="2" t="s">
        <v>62</v>
      </c>
      <c r="I249" s="2" t="s">
        <v>0</v>
      </c>
      <c r="J249" s="2" t="s">
        <v>418</v>
      </c>
      <c r="K249" s="30"/>
      <c r="L249" s="30"/>
      <c r="M249" s="21">
        <f>[9]Маг_нир!M8</f>
        <v>33.75</v>
      </c>
      <c r="N249" s="21">
        <f>[9]Маг_нир!N8</f>
        <v>18.81298943359538</v>
      </c>
      <c r="O249" s="21">
        <f>[9]Маг_нир!O8</f>
        <v>55.742190914356684</v>
      </c>
      <c r="P249" s="21">
        <f>[9]Маг_нир!S8</f>
        <v>39.285714285714285</v>
      </c>
      <c r="Q249" s="25">
        <f>[9]Маг_нир!T8</f>
        <v>-5</v>
      </c>
      <c r="R249" s="25">
        <f>[9]Маг_нир!U8</f>
        <v>61</v>
      </c>
    </row>
    <row r="250" spans="1:18" ht="31.2" x14ac:dyDescent="0.3">
      <c r="A250" s="2" t="s">
        <v>966</v>
      </c>
      <c r="B250" s="2" t="s">
        <v>967</v>
      </c>
      <c r="C250" s="2" t="s">
        <v>964</v>
      </c>
      <c r="D250" s="2" t="s">
        <v>965</v>
      </c>
      <c r="E250" s="2" t="s">
        <v>651</v>
      </c>
      <c r="F250" s="2" t="s">
        <v>28</v>
      </c>
      <c r="G250" s="2" t="s">
        <v>27</v>
      </c>
      <c r="H250" s="2" t="s">
        <v>62</v>
      </c>
      <c r="I250" s="2" t="s">
        <v>0</v>
      </c>
      <c r="J250" s="2" t="s">
        <v>418</v>
      </c>
      <c r="K250" s="30"/>
      <c r="L250" s="30"/>
      <c r="M250" s="21">
        <f>[9]Маг_нир!M9</f>
        <v>45.5</v>
      </c>
      <c r="N250" s="21">
        <f>[9]Маг_нир!N9</f>
        <v>20.770858707058103</v>
      </c>
      <c r="O250" s="21">
        <f>[9]Маг_нир!O9</f>
        <v>45.650238916611215</v>
      </c>
      <c r="P250" s="21">
        <f>[9]Маг_нир!S9</f>
        <v>51</v>
      </c>
      <c r="Q250" s="25">
        <f>[9]Маг_нир!T9</f>
        <v>7</v>
      </c>
      <c r="R250" s="25">
        <f>[9]Маг_нир!U9</f>
        <v>76</v>
      </c>
    </row>
    <row r="251" spans="1:18" ht="46.8" x14ac:dyDescent="0.3">
      <c r="A251" s="2" t="s">
        <v>1109</v>
      </c>
      <c r="B251" s="2" t="s">
        <v>1110</v>
      </c>
      <c r="C251" s="2" t="s">
        <v>6</v>
      </c>
      <c r="D251" s="2" t="s">
        <v>1111</v>
      </c>
      <c r="E251" s="2" t="s">
        <v>45</v>
      </c>
      <c r="F251" s="2" t="s">
        <v>28</v>
      </c>
      <c r="G251" s="2" t="s">
        <v>27</v>
      </c>
      <c r="H251" s="23" t="s">
        <v>61</v>
      </c>
      <c r="I251" s="2" t="s">
        <v>0</v>
      </c>
      <c r="J251" s="2" t="s">
        <v>418</v>
      </c>
      <c r="K251" s="30"/>
      <c r="L251" s="30"/>
      <c r="M251" s="21">
        <f>[9]Маг_нир!M10</f>
        <v>64.714285714285708</v>
      </c>
      <c r="N251" s="21">
        <f>[9]Маг_нир!N10</f>
        <v>14.71636601105819</v>
      </c>
      <c r="O251" s="21">
        <f>[9]Маг_нир!O10</f>
        <v>22.740521429891245</v>
      </c>
      <c r="P251" s="21">
        <f>[9]Маг_нир!S10</f>
        <v>69.166666666666671</v>
      </c>
      <c r="Q251" s="25">
        <f>[9]Маг_нир!T10</f>
        <v>38</v>
      </c>
      <c r="R251" s="25">
        <f>[9]Маг_нир!U10</f>
        <v>80</v>
      </c>
    </row>
    <row r="252" spans="1:18" ht="46.8" x14ac:dyDescent="0.3">
      <c r="A252" s="2" t="s">
        <v>1144</v>
      </c>
      <c r="B252" s="2" t="s">
        <v>1143</v>
      </c>
      <c r="C252" s="2" t="s">
        <v>278</v>
      </c>
      <c r="D252" s="2" t="s">
        <v>1145</v>
      </c>
      <c r="E252" s="2" t="s">
        <v>28</v>
      </c>
      <c r="F252" s="2"/>
      <c r="G252" s="2" t="s">
        <v>27</v>
      </c>
      <c r="H252" s="2" t="s">
        <v>62</v>
      </c>
      <c r="I252" s="2" t="s">
        <v>0</v>
      </c>
      <c r="J252" s="2" t="s">
        <v>418</v>
      </c>
      <c r="K252" s="30"/>
      <c r="L252" s="30"/>
      <c r="M252" s="21">
        <f>[9]Маг_нир!M11</f>
        <v>55.5</v>
      </c>
      <c r="N252" s="21">
        <f>[9]Маг_нир!N11</f>
        <v>31.272991542223778</v>
      </c>
      <c r="O252" s="21">
        <f>[9]Маг_нир!O11</f>
        <v>56.347732508511314</v>
      </c>
      <c r="P252" s="21">
        <f>[9]Маг_нир!S11</f>
        <v>55.5</v>
      </c>
      <c r="Q252" s="25">
        <f>[9]Маг_нир!T11</f>
        <v>14</v>
      </c>
      <c r="R252" s="25">
        <f>[9]Маг_нир!U11</f>
        <v>91</v>
      </c>
    </row>
    <row r="253" spans="1:18" ht="46.8" x14ac:dyDescent="0.3">
      <c r="A253" s="2" t="s">
        <v>486</v>
      </c>
      <c r="B253" s="2" t="s">
        <v>487</v>
      </c>
      <c r="C253" s="2" t="s">
        <v>103</v>
      </c>
      <c r="D253" s="2" t="s">
        <v>488</v>
      </c>
      <c r="E253" s="2" t="s">
        <v>28</v>
      </c>
      <c r="F253" s="2" t="s">
        <v>28</v>
      </c>
      <c r="G253" s="2" t="s">
        <v>27</v>
      </c>
      <c r="H253" s="2" t="s">
        <v>62</v>
      </c>
      <c r="I253" s="2" t="s">
        <v>0</v>
      </c>
      <c r="J253" s="2" t="s">
        <v>418</v>
      </c>
      <c r="K253" s="30">
        <v>2</v>
      </c>
      <c r="L253" s="30" t="s">
        <v>1209</v>
      </c>
      <c r="M253" s="21">
        <f>[9]Маг_нир!M12</f>
        <v>82.75</v>
      </c>
      <c r="N253" s="21">
        <f>[9]Маг_нир!N12</f>
        <v>10.539043057670302</v>
      </c>
      <c r="O253" s="21">
        <f>[9]Маг_нир!O12</f>
        <v>12.736003695069851</v>
      </c>
      <c r="P253" s="21">
        <f>[9]Маг_нир!S12</f>
        <v>82.75</v>
      </c>
      <c r="Q253" s="25">
        <f>[9]Маг_нир!T12</f>
        <v>65</v>
      </c>
      <c r="R253" s="25">
        <f>[9]Маг_нир!U12</f>
        <v>95</v>
      </c>
    </row>
    <row r="254" spans="1:18" ht="46.8" x14ac:dyDescent="0.3">
      <c r="A254" s="2" t="s">
        <v>489</v>
      </c>
      <c r="B254" s="2" t="s">
        <v>490</v>
      </c>
      <c r="C254" s="2" t="s">
        <v>6</v>
      </c>
      <c r="D254" s="2" t="s">
        <v>339</v>
      </c>
      <c r="E254" s="2" t="s">
        <v>28</v>
      </c>
      <c r="F254" s="2" t="s">
        <v>28</v>
      </c>
      <c r="G254" s="2" t="s">
        <v>27</v>
      </c>
      <c r="H254" s="2" t="s">
        <v>62</v>
      </c>
      <c r="I254" s="2" t="s">
        <v>0</v>
      </c>
      <c r="J254" s="2" t="s">
        <v>418</v>
      </c>
      <c r="K254" s="30"/>
      <c r="L254" s="30"/>
      <c r="M254" s="21">
        <f>[9]Маг_нир!M13</f>
        <v>58.5</v>
      </c>
      <c r="N254" s="21">
        <f>[9]Маг_нир!N13</f>
        <v>23.280893453645632</v>
      </c>
      <c r="O254" s="21">
        <f>[9]Маг_нир!O13</f>
        <v>39.796399066060914</v>
      </c>
      <c r="P254" s="21">
        <f>[9]Маг_нир!S13</f>
        <v>58.5</v>
      </c>
      <c r="Q254" s="25">
        <f>[9]Маг_нир!T13</f>
        <v>25</v>
      </c>
      <c r="R254" s="25">
        <f>[9]Маг_нир!U13</f>
        <v>90</v>
      </c>
    </row>
    <row r="255" spans="1:18" ht="31.2" x14ac:dyDescent="0.3">
      <c r="A255" s="2" t="s">
        <v>491</v>
      </c>
      <c r="B255" s="2" t="s">
        <v>492</v>
      </c>
      <c r="C255" s="2" t="s">
        <v>6</v>
      </c>
      <c r="D255" s="2" t="s">
        <v>442</v>
      </c>
      <c r="E255" s="2" t="s">
        <v>45</v>
      </c>
      <c r="F255" s="2" t="s">
        <v>28</v>
      </c>
      <c r="G255" s="2" t="s">
        <v>27</v>
      </c>
      <c r="H255" s="2" t="s">
        <v>62</v>
      </c>
      <c r="I255" s="2" t="s">
        <v>0</v>
      </c>
      <c r="J255" s="2" t="s">
        <v>418</v>
      </c>
      <c r="K255" s="30"/>
      <c r="L255" s="30"/>
      <c r="M255" s="21">
        <f>[9]Маг_нир!M14</f>
        <v>66.25</v>
      </c>
      <c r="N255" s="21">
        <f>[9]Маг_нир!N14</f>
        <v>20.267849276272859</v>
      </c>
      <c r="O255" s="21">
        <f>[9]Маг_нир!O14</f>
        <v>30.592980039657146</v>
      </c>
      <c r="P255" s="21">
        <f>[9]Маг_нир!S14</f>
        <v>66.25</v>
      </c>
      <c r="Q255" s="25">
        <f>[9]Маг_нир!T14</f>
        <v>33</v>
      </c>
      <c r="R255" s="25">
        <f>[9]Маг_нир!U14</f>
        <v>88</v>
      </c>
    </row>
    <row r="256" spans="1:18" ht="46.8" x14ac:dyDescent="0.3">
      <c r="A256" s="2" t="s">
        <v>1121</v>
      </c>
      <c r="B256" s="2" t="s">
        <v>1122</v>
      </c>
      <c r="C256" s="2" t="s">
        <v>117</v>
      </c>
      <c r="D256" s="2" t="s">
        <v>1123</v>
      </c>
      <c r="E256" s="2" t="s">
        <v>28</v>
      </c>
      <c r="F256" s="2" t="s">
        <v>28</v>
      </c>
      <c r="G256" s="2" t="s">
        <v>27</v>
      </c>
      <c r="H256" s="2" t="s">
        <v>62</v>
      </c>
      <c r="I256" s="2" t="s">
        <v>0</v>
      </c>
      <c r="J256" s="2" t="s">
        <v>418</v>
      </c>
      <c r="K256" s="30"/>
      <c r="L256" s="30"/>
      <c r="M256" s="21">
        <f>[9]Маг_нир!M15</f>
        <v>32</v>
      </c>
      <c r="N256" s="21">
        <f>[9]Маг_нир!N15</f>
        <v>20.625919892905902</v>
      </c>
      <c r="O256" s="21">
        <f>[9]Маг_нир!O15</f>
        <v>64.45599966533095</v>
      </c>
      <c r="P256" s="21">
        <f>[9]Маг_нир!S15</f>
        <v>26.571428571428573</v>
      </c>
      <c r="Q256" s="25">
        <f>[9]Маг_нир!T15</f>
        <v>12</v>
      </c>
      <c r="R256" s="25">
        <f>[9]Маг_нир!U15</f>
        <v>70</v>
      </c>
    </row>
    <row r="257" spans="1:18" ht="46.8" x14ac:dyDescent="0.3">
      <c r="A257" s="2" t="s">
        <v>889</v>
      </c>
      <c r="B257" s="2" t="s">
        <v>891</v>
      </c>
      <c r="C257" s="2" t="s">
        <v>881</v>
      </c>
      <c r="D257" s="2" t="s">
        <v>890</v>
      </c>
      <c r="E257" s="2" t="s">
        <v>49</v>
      </c>
      <c r="F257" s="2"/>
      <c r="G257" s="2"/>
      <c r="H257" s="2" t="s">
        <v>62</v>
      </c>
      <c r="I257" s="2" t="s">
        <v>0</v>
      </c>
      <c r="J257" s="2" t="s">
        <v>418</v>
      </c>
      <c r="K257" s="30"/>
      <c r="L257" s="30"/>
      <c r="M257" s="21">
        <f>[9]Маг_нир!M16</f>
        <v>69.5</v>
      </c>
      <c r="N257" s="21">
        <f>[9]Маг_нир!N16</f>
        <v>27.134585205705914</v>
      </c>
      <c r="O257" s="21">
        <f>[9]Маг_нир!O16</f>
        <v>39.042568641303468</v>
      </c>
      <c r="P257" s="21">
        <f>[9]Маг_нир!S16</f>
        <v>76.714285714285708</v>
      </c>
      <c r="Q257" s="25">
        <f>[9]Маг_нир!T16</f>
        <v>19</v>
      </c>
      <c r="R257" s="25">
        <f>[9]Маг_нир!U16</f>
        <v>96</v>
      </c>
    </row>
    <row r="258" spans="1:18" ht="31.2" x14ac:dyDescent="0.3">
      <c r="A258" s="2" t="s">
        <v>493</v>
      </c>
      <c r="B258" s="2" t="s">
        <v>494</v>
      </c>
      <c r="C258" s="2" t="s">
        <v>59</v>
      </c>
      <c r="D258" s="2" t="s">
        <v>495</v>
      </c>
      <c r="E258" s="2" t="s">
        <v>28</v>
      </c>
      <c r="F258" s="2" t="s">
        <v>28</v>
      </c>
      <c r="G258" s="2"/>
      <c r="H258" s="2" t="s">
        <v>62</v>
      </c>
      <c r="I258" s="2" t="s">
        <v>0</v>
      </c>
      <c r="J258" s="2" t="s">
        <v>418</v>
      </c>
      <c r="K258" s="30"/>
      <c r="L258" s="30"/>
      <c r="M258" s="21">
        <f>[9]Маг_нир!M17</f>
        <v>61.125</v>
      </c>
      <c r="N258" s="21">
        <f>[9]Маг_нир!N17</f>
        <v>19.526081458983448</v>
      </c>
      <c r="O258" s="21">
        <f>[9]Маг_нир!O17</f>
        <v>31.944509544349199</v>
      </c>
      <c r="P258" s="21">
        <f>[9]Маг_нир!S17</f>
        <v>66.714285714285708</v>
      </c>
      <c r="Q258" s="25">
        <f>[9]Маг_нир!T17</f>
        <v>22</v>
      </c>
      <c r="R258" s="25">
        <f>[9]Маг_нир!U17</f>
        <v>84</v>
      </c>
    </row>
    <row r="259" spans="1:18" ht="62.4" x14ac:dyDescent="0.3">
      <c r="A259" s="2" t="s">
        <v>496</v>
      </c>
      <c r="B259" s="2" t="s">
        <v>499</v>
      </c>
      <c r="C259" s="2" t="s">
        <v>103</v>
      </c>
      <c r="D259" s="2" t="s">
        <v>497</v>
      </c>
      <c r="E259" s="2" t="s">
        <v>498</v>
      </c>
      <c r="F259" s="2" t="s">
        <v>28</v>
      </c>
      <c r="G259" s="2" t="s">
        <v>27</v>
      </c>
      <c r="H259" s="2" t="s">
        <v>62</v>
      </c>
      <c r="I259" s="2" t="s">
        <v>0</v>
      </c>
      <c r="J259" s="2" t="s">
        <v>418</v>
      </c>
      <c r="K259" s="30"/>
      <c r="L259" s="30"/>
      <c r="M259" s="21">
        <f>[9]Маг_нир!M18</f>
        <v>72.125</v>
      </c>
      <c r="N259" s="21">
        <f>[9]Маг_нир!N18</f>
        <v>15.319805108793929</v>
      </c>
      <c r="O259" s="21">
        <f>[9]Маг_нир!O18</f>
        <v>21.240631000060905</v>
      </c>
      <c r="P259" s="21">
        <f>[9]Маг_нир!S18</f>
        <v>72.125</v>
      </c>
      <c r="Q259" s="25">
        <f>[9]Маг_нир!T18</f>
        <v>47</v>
      </c>
      <c r="R259" s="25">
        <f>[9]Маг_нир!U18</f>
        <v>92</v>
      </c>
    </row>
    <row r="260" spans="1:18" ht="31.2" x14ac:dyDescent="0.3">
      <c r="A260" s="2" t="s">
        <v>500</v>
      </c>
      <c r="B260" s="2" t="s">
        <v>502</v>
      </c>
      <c r="C260" s="2" t="s">
        <v>283</v>
      </c>
      <c r="D260" s="2" t="s">
        <v>501</v>
      </c>
      <c r="E260" s="2" t="s">
        <v>28</v>
      </c>
      <c r="F260" s="2" t="s">
        <v>28</v>
      </c>
      <c r="G260" s="2" t="s">
        <v>27</v>
      </c>
      <c r="H260" s="2" t="s">
        <v>62</v>
      </c>
      <c r="I260" s="2" t="s">
        <v>0</v>
      </c>
      <c r="J260" s="2" t="s">
        <v>418</v>
      </c>
      <c r="K260" s="30"/>
      <c r="L260" s="30"/>
      <c r="M260" s="21">
        <f>[9]Маг_нир!M19</f>
        <v>71.25</v>
      </c>
      <c r="N260" s="21">
        <f>[9]Маг_нир!N19</f>
        <v>19.425682558333513</v>
      </c>
      <c r="O260" s="21">
        <f>[9]Маг_нир!O19</f>
        <v>27.264115871345279</v>
      </c>
      <c r="P260" s="21">
        <f>[9]Маг_нир!S19</f>
        <v>71.25</v>
      </c>
      <c r="Q260" s="25">
        <f>[9]Маг_нир!T19</f>
        <v>41</v>
      </c>
      <c r="R260" s="25">
        <f>[9]Маг_нир!U19</f>
        <v>94</v>
      </c>
    </row>
    <row r="261" spans="1:18" ht="31.2" x14ac:dyDescent="0.3">
      <c r="A261" s="2" t="s">
        <v>975</v>
      </c>
      <c r="B261" s="2" t="s">
        <v>976</v>
      </c>
      <c r="C261" s="2" t="s">
        <v>964</v>
      </c>
      <c r="D261" s="2" t="s">
        <v>965</v>
      </c>
      <c r="E261" s="2" t="s">
        <v>651</v>
      </c>
      <c r="F261" s="2" t="s">
        <v>28</v>
      </c>
      <c r="G261" s="2" t="s">
        <v>27</v>
      </c>
      <c r="H261" s="2" t="s">
        <v>62</v>
      </c>
      <c r="I261" s="2" t="s">
        <v>0</v>
      </c>
      <c r="J261" s="2" t="s">
        <v>418</v>
      </c>
      <c r="K261" s="30"/>
      <c r="L261" s="30"/>
      <c r="M261" s="21">
        <f>[9]Маг_нир!M20</f>
        <v>54.375</v>
      </c>
      <c r="N261" s="21">
        <f>[9]Маг_нир!N20</f>
        <v>18.875059129519492</v>
      </c>
      <c r="O261" s="21">
        <f>[9]Маг_нир!O20</f>
        <v>34.712752422104813</v>
      </c>
      <c r="P261" s="21">
        <f>[9]Маг_нир!S20</f>
        <v>54.375</v>
      </c>
      <c r="Q261" s="25">
        <f>[9]Маг_нир!T20</f>
        <v>21</v>
      </c>
      <c r="R261" s="25">
        <f>[9]Маг_нир!U20</f>
        <v>80</v>
      </c>
    </row>
    <row r="262" spans="1:18" ht="62.4" x14ac:dyDescent="0.3">
      <c r="A262" s="2" t="s">
        <v>1063</v>
      </c>
      <c r="B262" s="2" t="s">
        <v>1062</v>
      </c>
      <c r="C262" s="2" t="s">
        <v>720</v>
      </c>
      <c r="D262" s="2" t="s">
        <v>1064</v>
      </c>
      <c r="E262" s="2" t="s">
        <v>1065</v>
      </c>
      <c r="F262" s="2" t="s">
        <v>28</v>
      </c>
      <c r="G262" s="2" t="s">
        <v>27</v>
      </c>
      <c r="H262" s="2" t="s">
        <v>62</v>
      </c>
      <c r="I262" s="2" t="s">
        <v>0</v>
      </c>
      <c r="J262" s="2" t="s">
        <v>418</v>
      </c>
      <c r="K262" s="30">
        <v>1</v>
      </c>
      <c r="L262" s="30" t="s">
        <v>1209</v>
      </c>
      <c r="M262" s="21">
        <f>[9]Маг_нир!M21</f>
        <v>87.875</v>
      </c>
      <c r="N262" s="21">
        <f>[9]Маг_нир!N21</f>
        <v>10.999188281738924</v>
      </c>
      <c r="O262" s="21">
        <f>[9]Маг_нир!O21</f>
        <v>12.516857219617552</v>
      </c>
      <c r="P262" s="21">
        <f>[9]Маг_нир!S21</f>
        <v>90.714285714285708</v>
      </c>
      <c r="Q262" s="25">
        <f>[9]Маг_нир!T21</f>
        <v>68</v>
      </c>
      <c r="R262" s="25">
        <f>[9]Маг_нир!U21</f>
        <v>98</v>
      </c>
    </row>
    <row r="263" spans="1:18" ht="78" x14ac:dyDescent="0.3">
      <c r="A263" s="2" t="s">
        <v>1126</v>
      </c>
      <c r="B263" s="2" t="s">
        <v>1124</v>
      </c>
      <c r="C263" s="2" t="s">
        <v>117</v>
      </c>
      <c r="D263" s="2" t="s">
        <v>1125</v>
      </c>
      <c r="E263" s="2" t="s">
        <v>22</v>
      </c>
      <c r="F263" s="2" t="s">
        <v>22</v>
      </c>
      <c r="G263" s="2" t="s">
        <v>27</v>
      </c>
      <c r="H263" s="2" t="s">
        <v>62</v>
      </c>
      <c r="I263" s="2" t="s">
        <v>0</v>
      </c>
      <c r="J263" s="2" t="s">
        <v>418</v>
      </c>
      <c r="K263" s="30"/>
      <c r="L263" s="30"/>
      <c r="M263" s="21">
        <f>[9]Маг_нир!M22</f>
        <v>48.875</v>
      </c>
      <c r="N263" s="21">
        <f>[9]Маг_нир!N22</f>
        <v>18.263449056204347</v>
      </c>
      <c r="O263" s="21">
        <f>[9]Маг_нир!O22</f>
        <v>37.367670703231404</v>
      </c>
      <c r="P263" s="21">
        <f>[9]Маг_нир!S22</f>
        <v>53.571428571428569</v>
      </c>
      <c r="Q263" s="25">
        <f>[9]Маг_нир!T22</f>
        <v>16</v>
      </c>
      <c r="R263" s="25">
        <f>[9]Маг_нир!U22</f>
        <v>73</v>
      </c>
    </row>
    <row r="264" spans="1:18" ht="46.8" x14ac:dyDescent="0.3">
      <c r="A264" s="2" t="s">
        <v>504</v>
      </c>
      <c r="B264" s="2" t="s">
        <v>503</v>
      </c>
      <c r="C264" s="2" t="s">
        <v>103</v>
      </c>
      <c r="D264" s="2" t="s">
        <v>497</v>
      </c>
      <c r="E264" s="2" t="s">
        <v>498</v>
      </c>
      <c r="F264" s="2" t="s">
        <v>28</v>
      </c>
      <c r="G264" s="2" t="s">
        <v>27</v>
      </c>
      <c r="H264" s="2" t="s">
        <v>62</v>
      </c>
      <c r="I264" s="2" t="s">
        <v>0</v>
      </c>
      <c r="J264" s="2" t="s">
        <v>418</v>
      </c>
      <c r="K264" s="30"/>
      <c r="L264" s="30"/>
      <c r="M264" s="21">
        <f>[9]Маг_нир!M23</f>
        <v>56.5</v>
      </c>
      <c r="N264" s="21">
        <f>[9]Маг_нир!N23</f>
        <v>18.36922892852532</v>
      </c>
      <c r="O264" s="21">
        <f>[9]Маг_нир!O23</f>
        <v>32.511909608009418</v>
      </c>
      <c r="P264" s="21">
        <f>[9]Маг_нир!S23</f>
        <v>62</v>
      </c>
      <c r="Q264" s="25">
        <f>[9]Маг_нир!T23</f>
        <v>18</v>
      </c>
      <c r="R264" s="25">
        <f>[9]Маг_нир!U23</f>
        <v>76</v>
      </c>
    </row>
    <row r="265" spans="1:18" ht="31.2" x14ac:dyDescent="0.3">
      <c r="A265" s="37" t="s">
        <v>505</v>
      </c>
      <c r="B265" s="37" t="s">
        <v>506</v>
      </c>
      <c r="C265" s="37" t="s">
        <v>195</v>
      </c>
      <c r="D265" s="2" t="s">
        <v>507</v>
      </c>
      <c r="E265" s="2" t="s">
        <v>28</v>
      </c>
      <c r="F265" s="2"/>
      <c r="G265" s="2" t="s">
        <v>27</v>
      </c>
      <c r="H265" s="37" t="s">
        <v>62</v>
      </c>
      <c r="I265" s="37" t="s">
        <v>0</v>
      </c>
      <c r="J265" s="37" t="s">
        <v>418</v>
      </c>
      <c r="K265" s="38"/>
      <c r="L265" s="38"/>
      <c r="M265" s="21">
        <f>[9]Маг_нир!M24</f>
        <v>65.375</v>
      </c>
      <c r="N265" s="21">
        <f>[9]Маг_нир!N24</f>
        <v>11.287635460348385</v>
      </c>
      <c r="O265" s="21">
        <f>[9]Маг_нир!O24</f>
        <v>17.2659815837069</v>
      </c>
      <c r="P265" s="40">
        <f>[9]Маг_нир!S24</f>
        <v>61.857142857142854</v>
      </c>
      <c r="Q265" s="25">
        <f>[9]Маг_нир!T24</f>
        <v>54</v>
      </c>
      <c r="R265" s="25">
        <f>[9]Маг_нир!U24</f>
        <v>90</v>
      </c>
    </row>
    <row r="266" spans="1:18" ht="31.2" x14ac:dyDescent="0.3">
      <c r="A266" s="2" t="s">
        <v>980</v>
      </c>
      <c r="B266" s="2" t="s">
        <v>981</v>
      </c>
      <c r="C266" s="2" t="s">
        <v>5</v>
      </c>
      <c r="D266" s="2" t="s">
        <v>982</v>
      </c>
      <c r="E266" s="2" t="s">
        <v>28</v>
      </c>
      <c r="F266" s="2"/>
      <c r="G266" s="2" t="s">
        <v>27</v>
      </c>
      <c r="H266" s="2" t="s">
        <v>62</v>
      </c>
      <c r="I266" s="2" t="s">
        <v>0</v>
      </c>
      <c r="J266" s="2" t="s">
        <v>418</v>
      </c>
      <c r="K266" s="30"/>
      <c r="L266" s="30"/>
      <c r="M266" s="21">
        <f>[9]Маг_нир!M25</f>
        <v>68.25</v>
      </c>
      <c r="N266" s="21">
        <f>[9]Маг_нир!N25</f>
        <v>15.645629239046739</v>
      </c>
      <c r="O266" s="21">
        <f>[9]Маг_нир!O25</f>
        <v>22.923998885050167</v>
      </c>
      <c r="P266" s="21">
        <f>[9]Маг_нир!S25</f>
        <v>68.25</v>
      </c>
      <c r="Q266" s="25">
        <f>[9]Маг_нир!T25</f>
        <v>48</v>
      </c>
      <c r="R266" s="25">
        <f>[9]Маг_нир!U25</f>
        <v>96</v>
      </c>
    </row>
    <row r="267" spans="1:18" ht="31.2" x14ac:dyDescent="0.3">
      <c r="A267" s="2" t="s">
        <v>508</v>
      </c>
      <c r="B267" s="2" t="s">
        <v>509</v>
      </c>
      <c r="C267" s="2" t="s">
        <v>236</v>
      </c>
      <c r="D267" s="2" t="s">
        <v>510</v>
      </c>
      <c r="E267" s="2" t="s">
        <v>22</v>
      </c>
      <c r="F267" s="2" t="s">
        <v>28</v>
      </c>
      <c r="G267" s="2" t="s">
        <v>23</v>
      </c>
      <c r="H267" s="2" t="s">
        <v>62</v>
      </c>
      <c r="I267" s="2" t="s">
        <v>0</v>
      </c>
      <c r="J267" s="2" t="s">
        <v>418</v>
      </c>
      <c r="K267" s="30"/>
      <c r="L267" s="30"/>
      <c r="M267" s="21">
        <f>[9]Маг_нир!M26</f>
        <v>62.625</v>
      </c>
      <c r="N267" s="21">
        <f>[9]Маг_нир!N26</f>
        <v>25.778936584517435</v>
      </c>
      <c r="O267" s="21">
        <f>[9]Маг_нир!O26</f>
        <v>41.163970594039817</v>
      </c>
      <c r="P267" s="21">
        <f>[9]Маг_нир!S26</f>
        <v>69.428571428571431</v>
      </c>
      <c r="Q267" s="25">
        <f>[9]Маг_нир!T26</f>
        <v>15</v>
      </c>
      <c r="R267" s="25">
        <f>[9]Маг_нир!U26</f>
        <v>96</v>
      </c>
    </row>
    <row r="268" spans="1:18" ht="46.8" x14ac:dyDescent="0.3">
      <c r="A268" s="2" t="s">
        <v>511</v>
      </c>
      <c r="B268" s="2" t="s">
        <v>512</v>
      </c>
      <c r="C268" s="2" t="s">
        <v>6</v>
      </c>
      <c r="D268" s="2" t="s">
        <v>339</v>
      </c>
      <c r="E268" s="2" t="s">
        <v>28</v>
      </c>
      <c r="F268" s="2" t="s">
        <v>28</v>
      </c>
      <c r="G268" s="2" t="s">
        <v>27</v>
      </c>
      <c r="H268" s="2" t="s">
        <v>62</v>
      </c>
      <c r="I268" s="2" t="s">
        <v>0</v>
      </c>
      <c r="J268" s="2" t="s">
        <v>418</v>
      </c>
      <c r="K268" s="30"/>
      <c r="L268" s="30"/>
      <c r="M268" s="21">
        <f>[9]Маг_нир!M27</f>
        <v>62.125</v>
      </c>
      <c r="N268" s="21">
        <f>[9]Маг_нир!N27</f>
        <v>24.689138734037918</v>
      </c>
      <c r="O268" s="21">
        <f>[9]Маг_нир!O27</f>
        <v>39.741068384769285</v>
      </c>
      <c r="P268" s="21">
        <f>[9]Маг_нир!S27</f>
        <v>62.125</v>
      </c>
      <c r="Q268" s="25">
        <f>[9]Маг_нир!T27</f>
        <v>31</v>
      </c>
      <c r="R268" s="25">
        <f>[9]Маг_нир!U27</f>
        <v>90</v>
      </c>
    </row>
    <row r="269" spans="1:18" ht="46.8" x14ac:dyDescent="0.3">
      <c r="A269" s="2" t="s">
        <v>978</v>
      </c>
      <c r="B269" s="2" t="s">
        <v>977</v>
      </c>
      <c r="C269" s="2" t="s">
        <v>5</v>
      </c>
      <c r="D269" s="2" t="s">
        <v>979</v>
      </c>
      <c r="E269" s="2" t="s">
        <v>28</v>
      </c>
      <c r="F269" s="2"/>
      <c r="G269" s="2" t="s">
        <v>27</v>
      </c>
      <c r="H269" s="2" t="s">
        <v>62</v>
      </c>
      <c r="I269" s="2" t="s">
        <v>0</v>
      </c>
      <c r="J269" s="2" t="s">
        <v>418</v>
      </c>
      <c r="K269" s="30"/>
      <c r="L269" s="30"/>
      <c r="M269" s="21">
        <f>[9]Маг_нир!M28</f>
        <v>72.875</v>
      </c>
      <c r="N269" s="21">
        <f>[9]Маг_нир!N28</f>
        <v>13.963600640849869</v>
      </c>
      <c r="O269" s="21">
        <f>[9]Маг_нир!O28</f>
        <v>19.161030038902048</v>
      </c>
      <c r="P269" s="21">
        <f>[9]Маг_нир!S28</f>
        <v>72.875</v>
      </c>
      <c r="Q269" s="25">
        <f>[9]Маг_нир!T28</f>
        <v>55</v>
      </c>
      <c r="R269" s="25">
        <f>[9]Маг_нир!U28</f>
        <v>96</v>
      </c>
    </row>
    <row r="270" spans="1:18" ht="46.8" x14ac:dyDescent="0.3">
      <c r="A270" s="2" t="s">
        <v>928</v>
      </c>
      <c r="B270" s="2" t="s">
        <v>929</v>
      </c>
      <c r="C270" s="2" t="s">
        <v>565</v>
      </c>
      <c r="D270" s="2" t="s">
        <v>930</v>
      </c>
      <c r="E270" s="2" t="s">
        <v>28</v>
      </c>
      <c r="F270" s="2" t="s">
        <v>28</v>
      </c>
      <c r="G270" s="2" t="s">
        <v>27</v>
      </c>
      <c r="H270" s="2" t="s">
        <v>62</v>
      </c>
      <c r="I270" s="2" t="s">
        <v>0</v>
      </c>
      <c r="J270" s="2" t="s">
        <v>418</v>
      </c>
      <c r="K270" s="30"/>
      <c r="L270" s="30"/>
      <c r="M270" s="21">
        <f>[9]Маг_нир!M29</f>
        <v>50.625</v>
      </c>
      <c r="N270" s="21">
        <f>[9]Маг_нир!N29</f>
        <v>18.236051420978484</v>
      </c>
      <c r="O270" s="21">
        <f>[9]Маг_нир!O29</f>
        <v>36.021829967364901</v>
      </c>
      <c r="P270" s="21">
        <f>[9]Маг_нир!S29</f>
        <v>50.625</v>
      </c>
      <c r="Q270" s="25">
        <f>[9]Маг_нир!T29</f>
        <v>24</v>
      </c>
      <c r="R270" s="25">
        <f>[9]Маг_нир!U29</f>
        <v>80</v>
      </c>
    </row>
    <row r="271" spans="1:18" ht="31.2" x14ac:dyDescent="0.3">
      <c r="A271" s="2" t="s">
        <v>513</v>
      </c>
      <c r="B271" s="2" t="s">
        <v>514</v>
      </c>
      <c r="C271" s="2" t="s">
        <v>59</v>
      </c>
      <c r="D271" s="2" t="s">
        <v>515</v>
      </c>
      <c r="E271" s="2" t="s">
        <v>28</v>
      </c>
      <c r="F271" s="2" t="s">
        <v>28</v>
      </c>
      <c r="G271" s="2" t="s">
        <v>27</v>
      </c>
      <c r="H271" s="2" t="s">
        <v>62</v>
      </c>
      <c r="I271" s="2" t="s">
        <v>0</v>
      </c>
      <c r="J271" s="2" t="s">
        <v>418</v>
      </c>
      <c r="K271" s="30"/>
      <c r="L271" s="30"/>
      <c r="M271" s="21">
        <f>[9]Маг_нир!M30</f>
        <v>47</v>
      </c>
      <c r="N271" s="21">
        <f>[9]Маг_нир!N30</f>
        <v>21.105178782198731</v>
      </c>
      <c r="O271" s="21">
        <f>[9]Маг_нир!O30</f>
        <v>44.904635706805813</v>
      </c>
      <c r="P271" s="21">
        <f>[9]Маг_нир!S30</f>
        <v>53.142857142857146</v>
      </c>
      <c r="Q271" s="25">
        <f>[9]Маг_нир!T30</f>
        <v>4</v>
      </c>
      <c r="R271" s="25">
        <f>[9]Маг_нир!U30</f>
        <v>70</v>
      </c>
    </row>
    <row r="272" spans="1:18" ht="46.8" x14ac:dyDescent="0.3">
      <c r="A272" s="2" t="s">
        <v>516</v>
      </c>
      <c r="B272" s="2" t="s">
        <v>517</v>
      </c>
      <c r="C272" s="2" t="s">
        <v>103</v>
      </c>
      <c r="D272" s="2" t="s">
        <v>488</v>
      </c>
      <c r="E272" s="2" t="s">
        <v>28</v>
      </c>
      <c r="F272" s="2" t="s">
        <v>28</v>
      </c>
      <c r="G272" s="2" t="s">
        <v>27</v>
      </c>
      <c r="H272" s="2" t="s">
        <v>62</v>
      </c>
      <c r="I272" s="2" t="s">
        <v>0</v>
      </c>
      <c r="J272" s="2" t="s">
        <v>418</v>
      </c>
      <c r="K272" s="30">
        <v>3</v>
      </c>
      <c r="L272" s="30" t="s">
        <v>1209</v>
      </c>
      <c r="M272" s="21">
        <f>[9]Маг_нир!M31</f>
        <v>80.875</v>
      </c>
      <c r="N272" s="21">
        <f>[9]Маг_нир!N31</f>
        <v>12.299099850918243</v>
      </c>
      <c r="O272" s="21">
        <f>[9]Маг_нир!O31</f>
        <v>15.207542319527967</v>
      </c>
      <c r="P272" s="21">
        <f>[9]Маг_нир!S31</f>
        <v>80.875</v>
      </c>
      <c r="Q272" s="25">
        <f>[9]Маг_нир!T31</f>
        <v>59</v>
      </c>
      <c r="R272" s="25">
        <f>[9]Маг_нир!U31</f>
        <v>93</v>
      </c>
    </row>
    <row r="273" spans="1:19" ht="31.2" x14ac:dyDescent="0.3">
      <c r="A273" s="2" t="s">
        <v>518</v>
      </c>
      <c r="B273" s="2" t="s">
        <v>519</v>
      </c>
      <c r="C273" s="2" t="s">
        <v>164</v>
      </c>
      <c r="D273" s="2" t="s">
        <v>520</v>
      </c>
      <c r="E273" s="2" t="s">
        <v>28</v>
      </c>
      <c r="F273" s="2"/>
      <c r="G273" s="2" t="s">
        <v>27</v>
      </c>
      <c r="H273" s="2" t="s">
        <v>62</v>
      </c>
      <c r="I273" s="2" t="s">
        <v>0</v>
      </c>
      <c r="J273" s="2" t="s">
        <v>418</v>
      </c>
      <c r="K273" s="30"/>
      <c r="L273" s="30"/>
      <c r="M273" s="21">
        <f>[9]Маг_нир!M32</f>
        <v>48.75</v>
      </c>
      <c r="N273" s="21">
        <f>[9]Маг_нир!N32</f>
        <v>21.042474053345398</v>
      </c>
      <c r="O273" s="21">
        <f>[9]Маг_нир!O32</f>
        <v>43.164049340195689</v>
      </c>
      <c r="P273" s="21">
        <f>[9]Маг_нир!S32</f>
        <v>48.75</v>
      </c>
      <c r="Q273" s="25">
        <f>[9]Маг_нир!T32</f>
        <v>14</v>
      </c>
      <c r="R273" s="25">
        <f>[9]Маг_нир!U32</f>
        <v>83</v>
      </c>
    </row>
    <row r="274" spans="1:19" ht="31.2" x14ac:dyDescent="0.3">
      <c r="A274" s="2" t="s">
        <v>521</v>
      </c>
      <c r="B274" s="2" t="s">
        <v>523</v>
      </c>
      <c r="C274" s="2" t="s">
        <v>249</v>
      </c>
      <c r="D274" s="2" t="s">
        <v>522</v>
      </c>
      <c r="E274" s="2" t="s">
        <v>28</v>
      </c>
      <c r="F274" s="2" t="s">
        <v>28</v>
      </c>
      <c r="G274" s="2" t="s">
        <v>27</v>
      </c>
      <c r="H274" s="2" t="s">
        <v>62</v>
      </c>
      <c r="I274" s="2" t="s">
        <v>0</v>
      </c>
      <c r="J274" s="2" t="s">
        <v>418</v>
      </c>
      <c r="K274" s="30"/>
      <c r="L274" s="30"/>
      <c r="M274" s="21">
        <f>[9]Маг_нир!M33</f>
        <v>51.125</v>
      </c>
      <c r="N274" s="21">
        <f>[9]Маг_нир!N33</f>
        <v>20.559582402651774</v>
      </c>
      <c r="O274" s="21">
        <f>[9]Маг_нир!O33</f>
        <v>40.214342107876334</v>
      </c>
      <c r="P274" s="21">
        <f>[9]Маг_нир!S33</f>
        <v>51.125</v>
      </c>
      <c r="Q274" s="25">
        <f>[9]Маг_нир!T33</f>
        <v>16</v>
      </c>
      <c r="R274" s="25">
        <f>[9]Маг_нир!U33</f>
        <v>75</v>
      </c>
    </row>
    <row r="275" spans="1:19" ht="31.2" x14ac:dyDescent="0.3">
      <c r="A275" s="2" t="s">
        <v>524</v>
      </c>
      <c r="B275" s="2" t="s">
        <v>526</v>
      </c>
      <c r="C275" s="2" t="s">
        <v>156</v>
      </c>
      <c r="D275" s="2" t="s">
        <v>525</v>
      </c>
      <c r="E275" s="2" t="s">
        <v>22</v>
      </c>
      <c r="F275" s="2" t="s">
        <v>22</v>
      </c>
      <c r="G275" s="2" t="s">
        <v>23</v>
      </c>
      <c r="H275" s="2" t="s">
        <v>62</v>
      </c>
      <c r="I275" s="2" t="s">
        <v>0</v>
      </c>
      <c r="J275" s="2" t="s">
        <v>418</v>
      </c>
      <c r="K275" s="30"/>
      <c r="L275" s="30"/>
      <c r="M275" s="21">
        <f>[9]Маг_нир!M34</f>
        <v>52.5</v>
      </c>
      <c r="N275" s="21">
        <f>[9]Маг_нир!N34</f>
        <v>20.43106877842105</v>
      </c>
      <c r="O275" s="21">
        <f>[9]Маг_нир!O34</f>
        <v>38.916321482706763</v>
      </c>
      <c r="P275" s="21">
        <f>[9]Маг_нир!S34</f>
        <v>58.571428571428569</v>
      </c>
      <c r="Q275" s="25">
        <f>[9]Маг_нир!T34</f>
        <v>10</v>
      </c>
      <c r="R275" s="25">
        <f>[9]Маг_нир!U34</f>
        <v>76</v>
      </c>
    </row>
    <row r="276" spans="1:19" ht="46.8" x14ac:dyDescent="0.3">
      <c r="A276" s="37" t="s">
        <v>432</v>
      </c>
      <c r="B276" s="37" t="s">
        <v>433</v>
      </c>
      <c r="C276" s="37" t="s">
        <v>7</v>
      </c>
      <c r="D276" s="2" t="s">
        <v>421</v>
      </c>
      <c r="E276" s="2" t="s">
        <v>22</v>
      </c>
      <c r="F276" s="2" t="s">
        <v>28</v>
      </c>
      <c r="G276" s="2" t="s">
        <v>27</v>
      </c>
      <c r="H276" s="37" t="s">
        <v>62</v>
      </c>
      <c r="I276" s="37" t="s">
        <v>2</v>
      </c>
      <c r="J276" s="37" t="s">
        <v>418</v>
      </c>
      <c r="K276" s="38"/>
      <c r="L276" s="38"/>
      <c r="M276" s="21">
        <f>[9]Маг_проект!L5</f>
        <v>54.571428571428569</v>
      </c>
      <c r="N276" s="21">
        <f>[9]Маг_проект!M5</f>
        <v>27.287708727906193</v>
      </c>
      <c r="O276" s="21">
        <f>[9]Маг_проект!N5</f>
        <v>50.003654737000879</v>
      </c>
      <c r="P276" s="40">
        <f>[9]Маг_проект!R5</f>
        <v>54.571428571428569</v>
      </c>
      <c r="Q276" s="25">
        <f>[9]Маг_проект!S5</f>
        <v>16</v>
      </c>
      <c r="R276" s="25">
        <f>[9]Маг_проект!T5</f>
        <v>88</v>
      </c>
    </row>
    <row r="277" spans="1:19" ht="78" x14ac:dyDescent="0.3">
      <c r="A277" s="2" t="s">
        <v>963</v>
      </c>
      <c r="B277" s="2" t="s">
        <v>962</v>
      </c>
      <c r="C277" s="2" t="s">
        <v>964</v>
      </c>
      <c r="D277" s="2" t="s">
        <v>965</v>
      </c>
      <c r="E277" s="2" t="s">
        <v>651</v>
      </c>
      <c r="F277" s="2" t="s">
        <v>28</v>
      </c>
      <c r="G277" s="2" t="s">
        <v>27</v>
      </c>
      <c r="H277" s="2" t="s">
        <v>93</v>
      </c>
      <c r="I277" s="2" t="s">
        <v>0</v>
      </c>
      <c r="J277" s="2" t="s">
        <v>418</v>
      </c>
      <c r="K277" s="30">
        <v>1</v>
      </c>
      <c r="L277" s="30" t="s">
        <v>1223</v>
      </c>
      <c r="M277" s="21">
        <f>[9]Спец_нир!L5</f>
        <v>80.166666666666671</v>
      </c>
      <c r="N277" s="21">
        <f>[9]Спец_нир!M5</f>
        <v>15.47147913635497</v>
      </c>
      <c r="O277" s="21">
        <f>[9]Спец_нир!N5</f>
        <v>19.299142373831561</v>
      </c>
      <c r="P277" s="21">
        <f>[9]Спец_нир!R5</f>
        <v>86</v>
      </c>
      <c r="Q277" s="25">
        <f>[9]Спец_нир!S5</f>
        <v>51</v>
      </c>
      <c r="R277" s="25">
        <f>[9]Спец_нир!T5</f>
        <v>92</v>
      </c>
      <c r="S277" s="43" t="s">
        <v>1184</v>
      </c>
    </row>
    <row r="278" spans="1:19" ht="31.2" x14ac:dyDescent="0.3">
      <c r="A278" s="2" t="s">
        <v>527</v>
      </c>
      <c r="B278" s="2" t="s">
        <v>528</v>
      </c>
      <c r="C278" s="2" t="s">
        <v>164</v>
      </c>
      <c r="D278" s="2" t="s">
        <v>529</v>
      </c>
      <c r="E278" s="2" t="s">
        <v>28</v>
      </c>
      <c r="F278" s="2"/>
      <c r="G278" s="2" t="s">
        <v>27</v>
      </c>
      <c r="H278" s="2" t="s">
        <v>93</v>
      </c>
      <c r="I278" s="2" t="s">
        <v>2</v>
      </c>
      <c r="J278" s="2" t="s">
        <v>418</v>
      </c>
      <c r="K278" s="30"/>
      <c r="L278" s="30"/>
      <c r="M278" s="21">
        <f>[9]Спец_проект!M5</f>
        <v>50.875</v>
      </c>
      <c r="N278" s="21">
        <f>[9]Спец_проект!N5</f>
        <v>18.909087006742855</v>
      </c>
      <c r="O278" s="21">
        <f>[9]Спец_проект!O5</f>
        <v>37.167738588192343</v>
      </c>
      <c r="P278" s="21">
        <f>[9]Спец_проект!S5</f>
        <v>55.857142857142854</v>
      </c>
      <c r="Q278" s="25">
        <f>[9]Спец_проект!T5</f>
        <v>16</v>
      </c>
      <c r="R278" s="25">
        <f>[9]Спец_проект!U5</f>
        <v>70</v>
      </c>
    </row>
    <row r="279" spans="1:19" ht="46.8" x14ac:dyDescent="0.3">
      <c r="A279" s="2" t="s">
        <v>530</v>
      </c>
      <c r="B279" s="2" t="s">
        <v>532</v>
      </c>
      <c r="C279" s="2" t="s">
        <v>110</v>
      </c>
      <c r="D279" s="2" t="s">
        <v>531</v>
      </c>
      <c r="E279" s="2" t="s">
        <v>49</v>
      </c>
      <c r="F279" s="2"/>
      <c r="G279" s="2"/>
      <c r="H279" s="2" t="s">
        <v>93</v>
      </c>
      <c r="I279" s="2" t="s">
        <v>2</v>
      </c>
      <c r="J279" s="2" t="s">
        <v>418</v>
      </c>
      <c r="K279" s="30">
        <v>3</v>
      </c>
      <c r="L279" s="30" t="s">
        <v>1210</v>
      </c>
      <c r="M279" s="21">
        <f>[9]Спец_проект!M6</f>
        <v>66.625</v>
      </c>
      <c r="N279" s="21">
        <f>[9]Спец_проект!N6</f>
        <v>10.875102626773558</v>
      </c>
      <c r="O279" s="21">
        <f>[9]Спец_проект!O6</f>
        <v>16.322855724988454</v>
      </c>
      <c r="P279" s="21">
        <f>[9]Спец_проект!S6</f>
        <v>66.625</v>
      </c>
      <c r="Q279" s="25">
        <f>[9]Спец_проект!T6</f>
        <v>53</v>
      </c>
      <c r="R279" s="25">
        <f>[9]Спец_проект!U6</f>
        <v>80</v>
      </c>
    </row>
    <row r="280" spans="1:19" ht="46.8" x14ac:dyDescent="0.3">
      <c r="A280" s="2" t="s">
        <v>937</v>
      </c>
      <c r="B280" s="2" t="s">
        <v>938</v>
      </c>
      <c r="C280" s="2" t="s">
        <v>565</v>
      </c>
      <c r="D280" s="2" t="s">
        <v>936</v>
      </c>
      <c r="E280" s="2" t="s">
        <v>28</v>
      </c>
      <c r="F280" s="2" t="s">
        <v>28</v>
      </c>
      <c r="G280" s="2" t="s">
        <v>27</v>
      </c>
      <c r="H280" s="2" t="s">
        <v>93</v>
      </c>
      <c r="I280" s="2" t="s">
        <v>2</v>
      </c>
      <c r="J280" s="2" t="s">
        <v>418</v>
      </c>
      <c r="K280" s="30"/>
      <c r="L280" s="30"/>
      <c r="M280" s="21">
        <f>[9]Спец_проект!M7</f>
        <v>65.5</v>
      </c>
      <c r="N280" s="21">
        <f>[9]Спец_проект!N7</f>
        <v>5.707138387268051</v>
      </c>
      <c r="O280" s="21">
        <f>[9]Спец_проект!O7</f>
        <v>8.7131883775084749</v>
      </c>
      <c r="P280" s="21">
        <f>[9]Спец_проект!S7</f>
        <v>65.5</v>
      </c>
      <c r="Q280" s="25">
        <f>[9]Спец_проект!T7</f>
        <v>56</v>
      </c>
      <c r="R280" s="25">
        <f>[9]Спец_проект!U7</f>
        <v>72</v>
      </c>
    </row>
    <row r="281" spans="1:19" ht="31.2" x14ac:dyDescent="0.3">
      <c r="A281" s="2" t="s">
        <v>1134</v>
      </c>
      <c r="B281" s="2" t="s">
        <v>1133</v>
      </c>
      <c r="C281" s="2" t="s">
        <v>278</v>
      </c>
      <c r="D281" s="2" t="s">
        <v>1135</v>
      </c>
      <c r="E281" s="2" t="s">
        <v>22</v>
      </c>
      <c r="F281" s="2" t="s">
        <v>28</v>
      </c>
      <c r="G281" s="2" t="s">
        <v>23</v>
      </c>
      <c r="H281" s="2" t="s">
        <v>93</v>
      </c>
      <c r="I281" s="2" t="s">
        <v>2</v>
      </c>
      <c r="J281" s="2" t="s">
        <v>418</v>
      </c>
      <c r="K281" s="30"/>
      <c r="L281" s="30"/>
      <c r="M281" s="21">
        <f>[9]Спец_проект!M8</f>
        <v>54.125</v>
      </c>
      <c r="N281" s="21">
        <f>[9]Спец_проект!N8</f>
        <v>11.281305648853644</v>
      </c>
      <c r="O281" s="21">
        <f>[9]Спец_проект!O8</f>
        <v>20.843058935526361</v>
      </c>
      <c r="P281" s="21">
        <f>[9]Спец_проект!S8</f>
        <v>54.125</v>
      </c>
      <c r="Q281" s="25">
        <f>[9]Спец_проект!T8</f>
        <v>36</v>
      </c>
      <c r="R281" s="25">
        <f>[9]Спец_проект!U8</f>
        <v>73</v>
      </c>
    </row>
    <row r="282" spans="1:19" ht="46.8" x14ac:dyDescent="0.3">
      <c r="A282" s="2" t="s">
        <v>533</v>
      </c>
      <c r="B282" s="2" t="s">
        <v>535</v>
      </c>
      <c r="C282" s="2" t="s">
        <v>6</v>
      </c>
      <c r="D282" s="2" t="s">
        <v>534</v>
      </c>
      <c r="E282" s="2" t="s">
        <v>28</v>
      </c>
      <c r="F282" s="2"/>
      <c r="G282" s="2" t="s">
        <v>27</v>
      </c>
      <c r="H282" s="2" t="s">
        <v>93</v>
      </c>
      <c r="I282" s="2" t="s">
        <v>2</v>
      </c>
      <c r="J282" s="2" t="s">
        <v>418</v>
      </c>
      <c r="K282" s="30">
        <v>1</v>
      </c>
      <c r="L282" s="30" t="s">
        <v>1210</v>
      </c>
      <c r="M282" s="21">
        <f>[9]Спец_проект!M9</f>
        <v>75.25</v>
      </c>
      <c r="N282" s="21">
        <f>[9]Спец_проект!N9</f>
        <v>9.0514402958077032</v>
      </c>
      <c r="O282" s="21">
        <f>[9]Спец_проект!O9</f>
        <v>12.028492087452097</v>
      </c>
      <c r="P282" s="21">
        <f>[9]Спец_проект!S9</f>
        <v>77.571428571428569</v>
      </c>
      <c r="Q282" s="25">
        <f>[9]Спец_проект!T9</f>
        <v>59</v>
      </c>
      <c r="R282" s="25">
        <f>[9]Спец_проект!U9</f>
        <v>88</v>
      </c>
    </row>
    <row r="283" spans="1:19" ht="31.2" x14ac:dyDescent="0.3">
      <c r="A283" s="2" t="s">
        <v>536</v>
      </c>
      <c r="B283" s="2" t="s">
        <v>537</v>
      </c>
      <c r="C283" s="2" t="s">
        <v>103</v>
      </c>
      <c r="D283" s="2" t="s">
        <v>102</v>
      </c>
      <c r="E283" s="2" t="s">
        <v>28</v>
      </c>
      <c r="F283" s="2"/>
      <c r="G283" s="2" t="s">
        <v>27</v>
      </c>
      <c r="H283" s="2" t="s">
        <v>93</v>
      </c>
      <c r="I283" s="2" t="s">
        <v>2</v>
      </c>
      <c r="J283" s="2" t="s">
        <v>418</v>
      </c>
      <c r="K283" s="30"/>
      <c r="L283" s="30"/>
      <c r="M283" s="21">
        <f>[9]Спец_проект!M10</f>
        <v>61.375</v>
      </c>
      <c r="N283" s="21">
        <f>[9]Спец_проект!N10</f>
        <v>9.9274151433578837</v>
      </c>
      <c r="O283" s="21">
        <f>[9]Спец_проект!O10</f>
        <v>16.175014490196144</v>
      </c>
      <c r="P283" s="21">
        <f>[9]Спец_проект!S10</f>
        <v>61.375</v>
      </c>
      <c r="Q283" s="25">
        <f>[9]Спец_проект!T10</f>
        <v>46</v>
      </c>
      <c r="R283" s="25">
        <f>[9]Спец_проект!U10</f>
        <v>76</v>
      </c>
    </row>
    <row r="284" spans="1:19" ht="46.8" x14ac:dyDescent="0.3">
      <c r="A284" s="2" t="s">
        <v>985</v>
      </c>
      <c r="B284" s="2" t="s">
        <v>986</v>
      </c>
      <c r="C284" s="2" t="s">
        <v>5</v>
      </c>
      <c r="D284" s="2" t="s">
        <v>987</v>
      </c>
      <c r="E284" s="2" t="s">
        <v>28</v>
      </c>
      <c r="F284" s="2"/>
      <c r="G284" s="2" t="s">
        <v>27</v>
      </c>
      <c r="H284" s="2" t="s">
        <v>93</v>
      </c>
      <c r="I284" s="2" t="s">
        <v>2</v>
      </c>
      <c r="J284" s="2" t="s">
        <v>418</v>
      </c>
      <c r="K284" s="30"/>
      <c r="L284" s="30"/>
      <c r="M284" s="21">
        <f>[9]Спец_проект!M11</f>
        <v>53.25</v>
      </c>
      <c r="N284" s="21">
        <f>[9]Спец_проект!N11</f>
        <v>16.824726701240309</v>
      </c>
      <c r="O284" s="21">
        <f>[9]Спец_проект!O11</f>
        <v>31.595730894347994</v>
      </c>
      <c r="P284" s="21">
        <f>[9]Спец_проект!S11</f>
        <v>53.25</v>
      </c>
      <c r="Q284" s="25">
        <f>[9]Спец_проект!T11</f>
        <v>24</v>
      </c>
      <c r="R284" s="25">
        <f>[9]Спец_проект!U11</f>
        <v>76</v>
      </c>
    </row>
    <row r="285" spans="1:19" ht="46.8" x14ac:dyDescent="0.3">
      <c r="A285" s="2" t="s">
        <v>1118</v>
      </c>
      <c r="B285" s="2" t="s">
        <v>1119</v>
      </c>
      <c r="C285" s="2" t="s">
        <v>117</v>
      </c>
      <c r="D285" s="2" t="s">
        <v>1120</v>
      </c>
      <c r="E285" s="2" t="s">
        <v>28</v>
      </c>
      <c r="F285" s="2" t="s">
        <v>28</v>
      </c>
      <c r="G285" s="2" t="s">
        <v>27</v>
      </c>
      <c r="H285" s="2" t="s">
        <v>93</v>
      </c>
      <c r="I285" s="2" t="s">
        <v>2</v>
      </c>
      <c r="J285" s="2" t="s">
        <v>418</v>
      </c>
      <c r="K285" s="30"/>
      <c r="L285" s="30"/>
      <c r="M285" s="21">
        <f>[9]Спец_проект!M12</f>
        <v>49.125</v>
      </c>
      <c r="N285" s="21">
        <f>[9]Спец_проект!N12</f>
        <v>18.271269406209459</v>
      </c>
      <c r="O285" s="21">
        <f>[9]Спец_проект!O12</f>
        <v>37.193423727652842</v>
      </c>
      <c r="P285" s="21">
        <f>[9]Спец_проект!S12</f>
        <v>44.428571428571431</v>
      </c>
      <c r="Q285" s="25">
        <f>[9]Спец_проект!T12</f>
        <v>26</v>
      </c>
      <c r="R285" s="25">
        <f>[9]Спец_проект!U12</f>
        <v>82</v>
      </c>
    </row>
    <row r="286" spans="1:19" ht="31.2" x14ac:dyDescent="0.3">
      <c r="A286" s="2" t="s">
        <v>934</v>
      </c>
      <c r="B286" s="2" t="s">
        <v>935</v>
      </c>
      <c r="C286" s="2" t="s">
        <v>565</v>
      </c>
      <c r="D286" s="2" t="s">
        <v>927</v>
      </c>
      <c r="E286" s="2" t="s">
        <v>49</v>
      </c>
      <c r="F286" s="2"/>
      <c r="G286" s="2"/>
      <c r="H286" s="2" t="s">
        <v>93</v>
      </c>
      <c r="I286" s="2" t="s">
        <v>2</v>
      </c>
      <c r="J286" s="2" t="s">
        <v>418</v>
      </c>
      <c r="K286" s="30"/>
      <c r="L286" s="30"/>
      <c r="M286" s="21">
        <f>[9]Спец_проект!M13</f>
        <v>51.75</v>
      </c>
      <c r="N286" s="21">
        <f>[9]Спец_проект!N13</f>
        <v>23.468824305570024</v>
      </c>
      <c r="O286" s="21">
        <f>[9]Спец_проект!O13</f>
        <v>45.350385131536278</v>
      </c>
      <c r="P286" s="21">
        <f>[9]Спец_проект!S13</f>
        <v>59.142857142857146</v>
      </c>
      <c r="Q286" s="25">
        <f>[9]Спец_проект!T13</f>
        <v>0</v>
      </c>
      <c r="R286" s="25">
        <f>[9]Спец_проект!U13</f>
        <v>77</v>
      </c>
    </row>
    <row r="287" spans="1:19" ht="31.2" x14ac:dyDescent="0.3">
      <c r="A287" s="2" t="s">
        <v>538</v>
      </c>
      <c r="B287" s="2" t="s">
        <v>540</v>
      </c>
      <c r="C287" s="2" t="s">
        <v>103</v>
      </c>
      <c r="D287" s="2" t="s">
        <v>539</v>
      </c>
      <c r="E287" s="2" t="s">
        <v>28</v>
      </c>
      <c r="F287" s="2"/>
      <c r="G287" s="2" t="s">
        <v>27</v>
      </c>
      <c r="H287" s="2" t="s">
        <v>93</v>
      </c>
      <c r="I287" s="2" t="s">
        <v>2</v>
      </c>
      <c r="J287" s="2" t="s">
        <v>418</v>
      </c>
      <c r="K287" s="30"/>
      <c r="L287" s="30"/>
      <c r="M287" s="21">
        <f>[9]Спец_проект!M14</f>
        <v>61.25</v>
      </c>
      <c r="N287" s="21">
        <f>[9]Спец_проект!N14</f>
        <v>12.314335432448523</v>
      </c>
      <c r="O287" s="21">
        <f>[9]Спец_проект!O14</f>
        <v>20.105037440732282</v>
      </c>
      <c r="P287" s="21">
        <f>[9]Спец_проект!S14</f>
        <v>57.428571428571431</v>
      </c>
      <c r="Q287" s="25">
        <f>[9]Спец_проект!T14</f>
        <v>51</v>
      </c>
      <c r="R287" s="25">
        <f>[9]Спец_проект!U14</f>
        <v>88</v>
      </c>
    </row>
    <row r="288" spans="1:19" ht="46.8" x14ac:dyDescent="0.3">
      <c r="A288" s="2" t="s">
        <v>1146</v>
      </c>
      <c r="B288" s="2" t="s">
        <v>1147</v>
      </c>
      <c r="C288" s="2" t="s">
        <v>278</v>
      </c>
      <c r="D288" s="2" t="s">
        <v>1148</v>
      </c>
      <c r="E288" s="2" t="s">
        <v>22</v>
      </c>
      <c r="F288" s="2"/>
      <c r="G288" s="2" t="s">
        <v>23</v>
      </c>
      <c r="H288" s="2" t="s">
        <v>93</v>
      </c>
      <c r="I288" s="2" t="s">
        <v>2</v>
      </c>
      <c r="J288" s="2" t="s">
        <v>418</v>
      </c>
      <c r="K288" s="30"/>
      <c r="L288" s="30"/>
      <c r="M288" s="21">
        <f>[9]Спец_проект!M15</f>
        <v>61.625</v>
      </c>
      <c r="N288" s="21">
        <f>[9]Спец_проект!N15</f>
        <v>19.175412083484115</v>
      </c>
      <c r="O288" s="21">
        <f>[9]Спец_проект!O15</f>
        <v>31.116287356566513</v>
      </c>
      <c r="P288" s="21">
        <f>[9]Спец_проект!S15</f>
        <v>56.142857142857146</v>
      </c>
      <c r="Q288" s="25">
        <f>[9]Спец_проект!T15</f>
        <v>36</v>
      </c>
      <c r="R288" s="25">
        <f>[9]Спец_проект!U15</f>
        <v>100</v>
      </c>
    </row>
    <row r="289" spans="1:18" ht="31.2" x14ac:dyDescent="0.3">
      <c r="A289" s="2" t="s">
        <v>541</v>
      </c>
      <c r="B289" s="2" t="s">
        <v>542</v>
      </c>
      <c r="C289" s="2" t="s">
        <v>164</v>
      </c>
      <c r="D289" s="2" t="s">
        <v>529</v>
      </c>
      <c r="E289" s="2" t="s">
        <v>28</v>
      </c>
      <c r="F289" s="2"/>
      <c r="G289" s="2" t="s">
        <v>27</v>
      </c>
      <c r="H289" s="2" t="s">
        <v>93</v>
      </c>
      <c r="I289" s="2" t="s">
        <v>2</v>
      </c>
      <c r="J289" s="2" t="s">
        <v>418</v>
      </c>
      <c r="K289" s="30"/>
      <c r="L289" s="30"/>
      <c r="M289" s="21">
        <f>[9]Спец_проект!M16</f>
        <v>59.875</v>
      </c>
      <c r="N289" s="21">
        <f>[9]Спец_проект!N16</f>
        <v>9.2495173619260491</v>
      </c>
      <c r="O289" s="21">
        <f>[9]Спец_проект!O16</f>
        <v>15.448045698415115</v>
      </c>
      <c r="P289" s="21">
        <f>[9]Спец_проект!S16</f>
        <v>59.875</v>
      </c>
      <c r="Q289" s="25">
        <f>[9]Спец_проект!T16</f>
        <v>47</v>
      </c>
      <c r="R289" s="25">
        <f>[9]Спец_проект!U16</f>
        <v>74</v>
      </c>
    </row>
    <row r="290" spans="1:18" ht="31.2" x14ac:dyDescent="0.3">
      <c r="A290" s="37" t="s">
        <v>543</v>
      </c>
      <c r="B290" s="37" t="s">
        <v>544</v>
      </c>
      <c r="C290" s="37" t="s">
        <v>195</v>
      </c>
      <c r="D290" s="2" t="s">
        <v>545</v>
      </c>
      <c r="E290" s="2" t="s">
        <v>28</v>
      </c>
      <c r="F290" s="2"/>
      <c r="G290" s="2" t="s">
        <v>27</v>
      </c>
      <c r="H290" s="37" t="s">
        <v>93</v>
      </c>
      <c r="I290" s="37" t="s">
        <v>2</v>
      </c>
      <c r="J290" s="37" t="s">
        <v>418</v>
      </c>
      <c r="K290" s="38"/>
      <c r="L290" s="38"/>
      <c r="M290" s="21">
        <f>[9]Спец_проект!M17</f>
        <v>70.875</v>
      </c>
      <c r="N290" s="21">
        <f>[9]Спец_проект!N17</f>
        <v>14.855855026602427</v>
      </c>
      <c r="O290" s="21">
        <f>[9]Спец_проект!O17</f>
        <v>20.960642012842932</v>
      </c>
      <c r="P290" s="40">
        <f>[9]Спец_проект!S17</f>
        <v>66.714285714285708</v>
      </c>
      <c r="Q290" s="25">
        <f>[9]Спец_проект!T17</f>
        <v>50</v>
      </c>
      <c r="R290" s="25">
        <f>[9]Спец_проект!U17</f>
        <v>100</v>
      </c>
    </row>
    <row r="291" spans="1:18" ht="31.2" x14ac:dyDescent="0.3">
      <c r="A291" s="2" t="s">
        <v>546</v>
      </c>
      <c r="B291" s="2" t="s">
        <v>547</v>
      </c>
      <c r="C291" s="2" t="s">
        <v>283</v>
      </c>
      <c r="D291" s="2" t="s">
        <v>548</v>
      </c>
      <c r="E291" s="2" t="s">
        <v>22</v>
      </c>
      <c r="F291" s="2"/>
      <c r="G291" s="2" t="s">
        <v>27</v>
      </c>
      <c r="H291" s="2" t="s">
        <v>93</v>
      </c>
      <c r="I291" s="2" t="s">
        <v>2</v>
      </c>
      <c r="J291" s="2" t="s">
        <v>418</v>
      </c>
      <c r="K291" s="30"/>
      <c r="L291" s="30"/>
      <c r="M291" s="21">
        <f>[9]Спец_проект!M18</f>
        <v>66.375</v>
      </c>
      <c r="N291" s="21">
        <f>[9]Спец_проект!N18</f>
        <v>18.165410616254807</v>
      </c>
      <c r="O291" s="21">
        <f>[9]Спец_проект!O18</f>
        <v>27.367850269310445</v>
      </c>
      <c r="P291" s="21">
        <f>[9]Спец_проект!S18</f>
        <v>66.375</v>
      </c>
      <c r="Q291" s="25">
        <f>[9]Спец_проект!T18</f>
        <v>37</v>
      </c>
      <c r="R291" s="25">
        <f>[9]Спец_проект!U18</f>
        <v>90</v>
      </c>
    </row>
    <row r="292" spans="1:18" ht="31.2" x14ac:dyDescent="0.3">
      <c r="A292" s="2" t="s">
        <v>549</v>
      </c>
      <c r="B292" s="2" t="s">
        <v>550</v>
      </c>
      <c r="C292" s="2" t="s">
        <v>156</v>
      </c>
      <c r="D292" s="2" t="s">
        <v>551</v>
      </c>
      <c r="E292" s="2" t="s">
        <v>22</v>
      </c>
      <c r="F292" s="2" t="s">
        <v>28</v>
      </c>
      <c r="G292" s="2" t="s">
        <v>27</v>
      </c>
      <c r="H292" s="2" t="s">
        <v>93</v>
      </c>
      <c r="I292" s="2" t="s">
        <v>2</v>
      </c>
      <c r="J292" s="2" t="s">
        <v>418</v>
      </c>
      <c r="K292" s="30"/>
      <c r="L292" s="30"/>
      <c r="M292" s="21">
        <f>[9]Спец_проект!M19</f>
        <v>60.875</v>
      </c>
      <c r="N292" s="21">
        <f>[9]Спец_проект!N19</f>
        <v>18.122105680237997</v>
      </c>
      <c r="O292" s="21">
        <f>[9]Спец_проект!O19</f>
        <v>29.769372780678431</v>
      </c>
      <c r="P292" s="21">
        <f>[9]Спец_проект!S19</f>
        <v>55.285714285714285</v>
      </c>
      <c r="Q292" s="25">
        <f>[9]Спец_проект!T19</f>
        <v>47</v>
      </c>
      <c r="R292" s="25">
        <f>[9]Спец_проект!U19</f>
        <v>100</v>
      </c>
    </row>
    <row r="293" spans="1:18" ht="62.4" x14ac:dyDescent="0.3">
      <c r="A293" s="2" t="s">
        <v>552</v>
      </c>
      <c r="B293" s="2" t="s">
        <v>553</v>
      </c>
      <c r="C293" s="2" t="s">
        <v>110</v>
      </c>
      <c r="D293" s="2" t="s">
        <v>531</v>
      </c>
      <c r="E293" s="2" t="s">
        <v>49</v>
      </c>
      <c r="F293" s="2"/>
      <c r="G293" s="2"/>
      <c r="H293" s="2" t="s">
        <v>93</v>
      </c>
      <c r="I293" s="2" t="s">
        <v>2</v>
      </c>
      <c r="J293" s="2" t="s">
        <v>418</v>
      </c>
      <c r="K293" s="30">
        <v>2</v>
      </c>
      <c r="L293" s="30" t="s">
        <v>1210</v>
      </c>
      <c r="M293" s="21">
        <f>[9]Спец_проект!M20</f>
        <v>74.125</v>
      </c>
      <c r="N293" s="21">
        <f>[9]Спец_проект!N20</f>
        <v>14.817340227873942</v>
      </c>
      <c r="O293" s="21">
        <f>[9]Спец_проект!O20</f>
        <v>19.989666411971591</v>
      </c>
      <c r="P293" s="21">
        <f>[9]Спец_проект!S20</f>
        <v>74.125</v>
      </c>
      <c r="Q293" s="25">
        <f>[9]Спец_проект!T20</f>
        <v>55</v>
      </c>
      <c r="R293" s="25">
        <f>[9]Спец_проект!U20</f>
        <v>92</v>
      </c>
    </row>
    <row r="294" spans="1:18" ht="46.8" x14ac:dyDescent="0.3">
      <c r="A294" s="2" t="s">
        <v>1072</v>
      </c>
      <c r="B294" s="2" t="s">
        <v>1071</v>
      </c>
      <c r="C294" s="2" t="s">
        <v>6</v>
      </c>
      <c r="D294" s="6" t="s">
        <v>562</v>
      </c>
      <c r="E294" s="6" t="s">
        <v>28</v>
      </c>
      <c r="F294" s="6" t="s">
        <v>28</v>
      </c>
      <c r="G294" s="6" t="s">
        <v>27</v>
      </c>
      <c r="H294" s="2" t="s">
        <v>61</v>
      </c>
      <c r="I294" s="2" t="s">
        <v>0</v>
      </c>
      <c r="J294" s="2" t="s">
        <v>555</v>
      </c>
      <c r="K294" s="30">
        <v>1</v>
      </c>
      <c r="L294" s="30" t="s">
        <v>1214</v>
      </c>
      <c r="M294" s="21">
        <f>'[10]Бак-нир'!L5</f>
        <v>73.714285714285708</v>
      </c>
      <c r="N294" s="21">
        <f>'[10]Бак-нир'!M5</f>
        <v>20.515963587040265</v>
      </c>
      <c r="O294" s="21">
        <f>'[10]Бак-нир'!N5</f>
        <v>27.831733548310439</v>
      </c>
      <c r="P294" s="21">
        <f>'[10]Бак-нир'!R5</f>
        <v>80.166666666666671</v>
      </c>
      <c r="Q294" s="25">
        <f>'[10]Бак-нир'!S5</f>
        <v>35</v>
      </c>
      <c r="R294" s="25">
        <f>'[10]Бак-нир'!T5</f>
        <v>92</v>
      </c>
    </row>
    <row r="295" spans="1:18" ht="62.4" x14ac:dyDescent="0.3">
      <c r="A295" s="2" t="s">
        <v>554</v>
      </c>
      <c r="B295" s="2" t="s">
        <v>556</v>
      </c>
      <c r="C295" s="2" t="s">
        <v>164</v>
      </c>
      <c r="D295" s="2" t="s">
        <v>557</v>
      </c>
      <c r="E295" s="2" t="s">
        <v>28</v>
      </c>
      <c r="F295" s="2"/>
      <c r="G295" s="2" t="s">
        <v>27</v>
      </c>
      <c r="H295" s="2" t="s">
        <v>61</v>
      </c>
      <c r="I295" s="2" t="s">
        <v>0</v>
      </c>
      <c r="J295" s="2" t="s">
        <v>555</v>
      </c>
      <c r="K295" s="30"/>
      <c r="L295" s="30"/>
      <c r="M295" s="21">
        <f>'[10]Бак-нир'!L6</f>
        <v>59.142857142857146</v>
      </c>
      <c r="N295" s="21">
        <f>'[10]Бак-нир'!M6</f>
        <v>11.480832888319712</v>
      </c>
      <c r="O295" s="21">
        <f>'[10]Бак-нир'!N6</f>
        <v>19.412036284598546</v>
      </c>
      <c r="P295" s="21">
        <f>'[10]Бак-нир'!R6</f>
        <v>59.142857142857146</v>
      </c>
      <c r="Q295" s="25">
        <f>'[10]Бак-нир'!S6</f>
        <v>45</v>
      </c>
      <c r="R295" s="25">
        <f>'[10]Бак-нир'!T6</f>
        <v>72</v>
      </c>
    </row>
    <row r="296" spans="1:18" ht="46.8" x14ac:dyDescent="0.3">
      <c r="A296" s="2" t="s">
        <v>561</v>
      </c>
      <c r="B296" s="2" t="s">
        <v>563</v>
      </c>
      <c r="C296" s="2" t="s">
        <v>6</v>
      </c>
      <c r="D296" s="5" t="s">
        <v>562</v>
      </c>
      <c r="E296" s="5" t="s">
        <v>28</v>
      </c>
      <c r="F296" s="5"/>
      <c r="G296" s="5" t="s">
        <v>27</v>
      </c>
      <c r="H296" s="2" t="s">
        <v>61</v>
      </c>
      <c r="I296" s="2" t="s">
        <v>0</v>
      </c>
      <c r="J296" s="2" t="s">
        <v>555</v>
      </c>
      <c r="K296" s="30">
        <v>3</v>
      </c>
      <c r="L296" s="30" t="s">
        <v>1214</v>
      </c>
      <c r="M296" s="21">
        <f>'[10]Бак-нир'!L7</f>
        <v>67.142857142857139</v>
      </c>
      <c r="N296" s="21">
        <f>'[10]Бак-нир'!M7</f>
        <v>16.446160356636142</v>
      </c>
      <c r="O296" s="21">
        <f>'[10]Бак-нир'!N7</f>
        <v>24.494281382224042</v>
      </c>
      <c r="P296" s="21">
        <f>'[10]Бак-нир'!R7</f>
        <v>67.142857142857139</v>
      </c>
      <c r="Q296" s="25">
        <f>'[10]Бак-нир'!S7</f>
        <v>42</v>
      </c>
      <c r="R296" s="25">
        <f>'[10]Бак-нир'!T7</f>
        <v>84</v>
      </c>
    </row>
    <row r="297" spans="1:18" ht="31.2" x14ac:dyDescent="0.3">
      <c r="A297" s="2" t="s">
        <v>564</v>
      </c>
      <c r="B297" s="2" t="s">
        <v>566</v>
      </c>
      <c r="C297" s="2" t="s">
        <v>565</v>
      </c>
      <c r="D297" s="2" t="s">
        <v>567</v>
      </c>
      <c r="E297" s="2" t="s">
        <v>22</v>
      </c>
      <c r="F297" s="2" t="s">
        <v>22</v>
      </c>
      <c r="G297" s="2" t="s">
        <v>23</v>
      </c>
      <c r="H297" s="2" t="s">
        <v>61</v>
      </c>
      <c r="I297" s="2" t="s">
        <v>0</v>
      </c>
      <c r="J297" s="2" t="s">
        <v>555</v>
      </c>
      <c r="K297" s="30"/>
      <c r="L297" s="30"/>
      <c r="M297" s="21">
        <f>'[10]Бак-нир'!L8</f>
        <v>60.285714285714285</v>
      </c>
      <c r="N297" s="21">
        <f>'[10]Бак-нир'!M8</f>
        <v>26.004578351476791</v>
      </c>
      <c r="O297" s="21">
        <f>'[10]Бак-нир'!N8</f>
        <v>43.135556507188994</v>
      </c>
      <c r="P297" s="21">
        <f>'[10]Бак-нир'!R8</f>
        <v>60.285714285714285</v>
      </c>
      <c r="Q297" s="25">
        <f>'[10]Бак-нир'!S8</f>
        <v>15</v>
      </c>
      <c r="R297" s="25">
        <f>'[10]Бак-нир'!T8</f>
        <v>96</v>
      </c>
    </row>
    <row r="298" spans="1:18" ht="46.8" x14ac:dyDescent="0.3">
      <c r="A298" s="2" t="s">
        <v>568</v>
      </c>
      <c r="B298" s="2" t="s">
        <v>569</v>
      </c>
      <c r="C298" s="2" t="s">
        <v>59</v>
      </c>
      <c r="D298" s="2" t="s">
        <v>570</v>
      </c>
      <c r="E298" s="2" t="s">
        <v>28</v>
      </c>
      <c r="F298" s="2" t="s">
        <v>28</v>
      </c>
      <c r="G298" s="2" t="s">
        <v>132</v>
      </c>
      <c r="H298" s="2" t="s">
        <v>61</v>
      </c>
      <c r="I298" s="2" t="s">
        <v>0</v>
      </c>
      <c r="J298" s="2" t="s">
        <v>555</v>
      </c>
      <c r="K298" s="30"/>
      <c r="L298" s="30"/>
      <c r="M298" s="21">
        <f>'[10]Бак-нир'!L9</f>
        <v>42.857142857142854</v>
      </c>
      <c r="N298" s="21">
        <f>'[10]Бак-нир'!M9</f>
        <v>15.148471555777187</v>
      </c>
      <c r="O298" s="21">
        <f>'[10]Бак-нир'!N9</f>
        <v>35.34643363014677</v>
      </c>
      <c r="P298" s="21">
        <f>'[10]Бак-нир'!R9</f>
        <v>42.857142857142854</v>
      </c>
      <c r="Q298" s="25">
        <f>'[10]Бак-нир'!S9</f>
        <v>21</v>
      </c>
      <c r="R298" s="25">
        <f>'[10]Бак-нир'!T9</f>
        <v>63</v>
      </c>
    </row>
    <row r="299" spans="1:18" ht="46.8" x14ac:dyDescent="0.3">
      <c r="A299" s="2" t="s">
        <v>571</v>
      </c>
      <c r="B299" s="2" t="s">
        <v>572</v>
      </c>
      <c r="C299" s="2" t="s">
        <v>103</v>
      </c>
      <c r="D299" s="2" t="s">
        <v>573</v>
      </c>
      <c r="E299" s="2" t="s">
        <v>22</v>
      </c>
      <c r="F299" s="2" t="s">
        <v>22</v>
      </c>
      <c r="G299" s="2" t="s">
        <v>23</v>
      </c>
      <c r="H299" s="2" t="s">
        <v>61</v>
      </c>
      <c r="I299" s="2" t="s">
        <v>0</v>
      </c>
      <c r="J299" s="2" t="s">
        <v>555</v>
      </c>
      <c r="K299" s="30">
        <v>2</v>
      </c>
      <c r="L299" s="30" t="s">
        <v>1214</v>
      </c>
      <c r="M299" s="21">
        <f>'[10]Бак-нир'!L10</f>
        <v>74</v>
      </c>
      <c r="N299" s="21">
        <f>'[10]Бак-нир'!M10</f>
        <v>12.806248474865697</v>
      </c>
      <c r="O299" s="21">
        <f>'[10]Бак-нир'!N10</f>
        <v>17.305741182250941</v>
      </c>
      <c r="P299" s="21">
        <f>'[10]Бак-нир'!R10</f>
        <v>74</v>
      </c>
      <c r="Q299" s="25">
        <f>'[10]Бак-нир'!S10</f>
        <v>52</v>
      </c>
      <c r="R299" s="25">
        <f>'[10]Бак-нир'!T10</f>
        <v>90</v>
      </c>
    </row>
    <row r="300" spans="1:18" ht="31.2" x14ac:dyDescent="0.3">
      <c r="A300" s="2" t="s">
        <v>600</v>
      </c>
      <c r="B300" s="2" t="s">
        <v>602</v>
      </c>
      <c r="C300" s="2" t="s">
        <v>278</v>
      </c>
      <c r="D300" s="2" t="s">
        <v>601</v>
      </c>
      <c r="E300" s="2" t="s">
        <v>28</v>
      </c>
      <c r="F300" s="2" t="s">
        <v>28</v>
      </c>
      <c r="G300" s="2" t="s">
        <v>27</v>
      </c>
      <c r="H300" s="2" t="s">
        <v>61</v>
      </c>
      <c r="I300" s="2" t="s">
        <v>0</v>
      </c>
      <c r="J300" s="2" t="s">
        <v>555</v>
      </c>
      <c r="K300" s="30"/>
      <c r="L300" s="30"/>
      <c r="M300" s="21">
        <f>'[10]Бак-нир'!L11</f>
        <v>59.714285714285715</v>
      </c>
      <c r="N300" s="21">
        <f>'[10]Бак-нир'!M11</f>
        <v>12.841524905740831</v>
      </c>
      <c r="O300" s="21">
        <f>'[10]Бак-нир'!N11</f>
        <v>21.50494601439852</v>
      </c>
      <c r="P300" s="21">
        <f>'[10]Бак-нир'!R11</f>
        <v>59.714285714285715</v>
      </c>
      <c r="Q300" s="25">
        <f>'[10]Бак-нир'!S11</f>
        <v>40</v>
      </c>
      <c r="R300" s="25">
        <f>'[10]Бак-нир'!T11</f>
        <v>76</v>
      </c>
    </row>
    <row r="301" spans="1:18" ht="46.8" x14ac:dyDescent="0.3">
      <c r="A301" s="2" t="s">
        <v>606</v>
      </c>
      <c r="B301" s="2" t="s">
        <v>608</v>
      </c>
      <c r="C301" s="2" t="s">
        <v>399</v>
      </c>
      <c r="D301" s="2" t="s">
        <v>607</v>
      </c>
      <c r="E301" s="2" t="s">
        <v>28</v>
      </c>
      <c r="F301" s="2" t="s">
        <v>28</v>
      </c>
      <c r="G301" s="2" t="s">
        <v>27</v>
      </c>
      <c r="H301" s="2" t="s">
        <v>61</v>
      </c>
      <c r="I301" s="2" t="s">
        <v>0</v>
      </c>
      <c r="J301" s="2" t="s">
        <v>555</v>
      </c>
      <c r="K301" s="30"/>
      <c r="L301" s="30"/>
      <c r="M301" s="21">
        <f>'[10]Бак-нир'!L12</f>
        <v>59.142857142857146</v>
      </c>
      <c r="N301" s="21">
        <f>'[10]Бак-нир'!M12</f>
        <v>8.9522543050818708</v>
      </c>
      <c r="O301" s="21">
        <f>'[10]Бак-нир'!N12</f>
        <v>15.136661868495915</v>
      </c>
      <c r="P301" s="21">
        <f>'[10]Бак-нир'!R12</f>
        <v>62</v>
      </c>
      <c r="Q301" s="25">
        <f>'[10]Бак-нир'!S12</f>
        <v>42</v>
      </c>
      <c r="R301" s="25">
        <f>'[10]Бак-нир'!T12</f>
        <v>70</v>
      </c>
    </row>
    <row r="302" spans="1:18" ht="31.2" x14ac:dyDescent="0.3">
      <c r="A302" s="2" t="s">
        <v>558</v>
      </c>
      <c r="B302" s="2" t="s">
        <v>559</v>
      </c>
      <c r="C302" s="2" t="s">
        <v>5</v>
      </c>
      <c r="D302" s="2" t="s">
        <v>560</v>
      </c>
      <c r="E302" s="2" t="s">
        <v>45</v>
      </c>
      <c r="F302" s="2" t="s">
        <v>28</v>
      </c>
      <c r="G302" s="2" t="s">
        <v>27</v>
      </c>
      <c r="H302" s="2" t="s">
        <v>61</v>
      </c>
      <c r="I302" s="2" t="s">
        <v>2</v>
      </c>
      <c r="J302" s="2" t="s">
        <v>555</v>
      </c>
      <c r="K302" s="30"/>
      <c r="L302" s="30"/>
      <c r="M302" s="21">
        <f>'[10]Бак-проект'!N5</f>
        <v>71.666666666666671</v>
      </c>
      <c r="N302" s="21">
        <f>'[10]Бак-проект'!O5</f>
        <v>29.862183443278223</v>
      </c>
      <c r="O302" s="21">
        <f>'[10]Бак-проект'!P5</f>
        <v>41.668162944109142</v>
      </c>
      <c r="P302" s="21">
        <f>'[10]Бак-проект'!T5</f>
        <v>78.625</v>
      </c>
      <c r="Q302" s="25">
        <f>'[10]Бак-проект'!U5</f>
        <v>16</v>
      </c>
      <c r="R302" s="25">
        <f>'[10]Бак-проект'!V5</f>
        <v>98</v>
      </c>
    </row>
    <row r="303" spans="1:18" ht="46.8" x14ac:dyDescent="0.3">
      <c r="A303" s="2" t="s">
        <v>1069</v>
      </c>
      <c r="B303" s="2" t="s">
        <v>1070</v>
      </c>
      <c r="C303" s="2" t="s">
        <v>6</v>
      </c>
      <c r="D303" s="5" t="s">
        <v>562</v>
      </c>
      <c r="E303" s="5" t="s">
        <v>28</v>
      </c>
      <c r="F303" s="5" t="s">
        <v>28</v>
      </c>
      <c r="G303" s="5" t="s">
        <v>27</v>
      </c>
      <c r="H303" s="2" t="s">
        <v>61</v>
      </c>
      <c r="I303" s="2" t="s">
        <v>2</v>
      </c>
      <c r="J303" s="2" t="s">
        <v>555</v>
      </c>
      <c r="K303" s="30"/>
      <c r="L303" s="30"/>
      <c r="M303" s="21">
        <f>'[10]Бак-проект'!N6</f>
        <v>75.888888888888886</v>
      </c>
      <c r="N303" s="21">
        <f>'[10]Бак-проект'!O6</f>
        <v>18.550232103968707</v>
      </c>
      <c r="O303" s="21">
        <f>'[10]Бак-проект'!P6</f>
        <v>24.443936886635193</v>
      </c>
      <c r="P303" s="21">
        <f>'[10]Бак-проект'!T6</f>
        <v>75.888888888888886</v>
      </c>
      <c r="Q303" s="25">
        <f>'[10]Бак-проект'!U6</f>
        <v>43</v>
      </c>
      <c r="R303" s="25">
        <f>'[10]Бак-проект'!V6</f>
        <v>98</v>
      </c>
    </row>
    <row r="304" spans="1:18" ht="31.2" x14ac:dyDescent="0.3">
      <c r="A304" s="2" t="s">
        <v>904</v>
      </c>
      <c r="B304" s="2" t="s">
        <v>905</v>
      </c>
      <c r="C304" s="2" t="s">
        <v>156</v>
      </c>
      <c r="D304" s="2" t="s">
        <v>652</v>
      </c>
      <c r="E304" s="2" t="s">
        <v>651</v>
      </c>
      <c r="F304" s="2" t="s">
        <v>22</v>
      </c>
      <c r="G304" s="2" t="s">
        <v>23</v>
      </c>
      <c r="H304" s="2" t="s">
        <v>61</v>
      </c>
      <c r="I304" s="2" t="s">
        <v>2</v>
      </c>
      <c r="J304" s="2" t="s">
        <v>555</v>
      </c>
      <c r="K304" s="30"/>
      <c r="L304" s="30"/>
      <c r="M304" s="21">
        <f>'[10]Бак-проект'!N7</f>
        <v>63.444444444444443</v>
      </c>
      <c r="N304" s="21">
        <f>'[10]Бак-проект'!O7</f>
        <v>23.32440305297817</v>
      </c>
      <c r="O304" s="21">
        <f>'[10]Бак-проект'!P7</f>
        <v>36.763507439019882</v>
      </c>
      <c r="P304" s="21">
        <f>'[10]Бак-проект'!T7</f>
        <v>69.625</v>
      </c>
      <c r="Q304" s="25">
        <f>'[10]Бак-проект'!U7</f>
        <v>14</v>
      </c>
      <c r="R304" s="25">
        <f>'[10]Бак-проект'!V7</f>
        <v>84</v>
      </c>
    </row>
    <row r="305" spans="1:18" ht="31.2" x14ac:dyDescent="0.3">
      <c r="A305" s="2" t="s">
        <v>574</v>
      </c>
      <c r="B305" s="2" t="s">
        <v>576</v>
      </c>
      <c r="C305" s="2" t="s">
        <v>428</v>
      </c>
      <c r="D305" s="2" t="s">
        <v>575</v>
      </c>
      <c r="E305" s="2" t="s">
        <v>22</v>
      </c>
      <c r="F305" s="2" t="s">
        <v>22</v>
      </c>
      <c r="G305" s="2" t="s">
        <v>23</v>
      </c>
      <c r="H305" s="2" t="s">
        <v>61</v>
      </c>
      <c r="I305" s="2" t="s">
        <v>2</v>
      </c>
      <c r="J305" s="2" t="s">
        <v>555</v>
      </c>
      <c r="K305" s="30"/>
      <c r="L305" s="30"/>
      <c r="M305" s="21">
        <f>'[10]Бак-проект'!N8</f>
        <v>54.666666666666664</v>
      </c>
      <c r="N305" s="21">
        <f>'[10]Бак-проект'!O8</f>
        <v>17.965244223221681</v>
      </c>
      <c r="O305" s="21">
        <f>'[10]Бак-проект'!P8</f>
        <v>32.863251627844541</v>
      </c>
      <c r="P305" s="21">
        <f>'[10]Бак-проект'!T8</f>
        <v>59.375</v>
      </c>
      <c r="Q305" s="25">
        <f>'[10]Бак-проект'!U8</f>
        <v>17</v>
      </c>
      <c r="R305" s="25">
        <f>'[10]Бак-проект'!V8</f>
        <v>69</v>
      </c>
    </row>
    <row r="306" spans="1:18" ht="31.2" x14ac:dyDescent="0.3">
      <c r="A306" s="2" t="s">
        <v>577</v>
      </c>
      <c r="B306" s="2" t="s">
        <v>578</v>
      </c>
      <c r="C306" s="2" t="s">
        <v>399</v>
      </c>
      <c r="D306" s="2" t="s">
        <v>579</v>
      </c>
      <c r="E306" s="2" t="s">
        <v>45</v>
      </c>
      <c r="F306" s="2" t="s">
        <v>28</v>
      </c>
      <c r="G306" s="2" t="s">
        <v>27</v>
      </c>
      <c r="H306" s="2" t="s">
        <v>61</v>
      </c>
      <c r="I306" s="2" t="s">
        <v>2</v>
      </c>
      <c r="J306" s="2" t="s">
        <v>555</v>
      </c>
      <c r="K306" s="30"/>
      <c r="L306" s="30"/>
      <c r="M306" s="21">
        <f>'[10]Бак-проект'!N9</f>
        <v>50.888888888888886</v>
      </c>
      <c r="N306" s="21">
        <f>'[10]Бак-проект'!O9</f>
        <v>34.998015816773261</v>
      </c>
      <c r="O306" s="21">
        <f>'[10]Бак-проект'!P9</f>
        <v>68.773393526410345</v>
      </c>
      <c r="P306" s="21">
        <f>'[10]Бак-проект'!T9</f>
        <v>50.888888888888886</v>
      </c>
      <c r="Q306" s="25">
        <f>'[10]Бак-проект'!U9</f>
        <v>4</v>
      </c>
      <c r="R306" s="25">
        <f>'[10]Бак-проект'!V9</f>
        <v>88</v>
      </c>
    </row>
    <row r="307" spans="1:18" ht="62.4" x14ac:dyDescent="0.3">
      <c r="A307" s="2" t="s">
        <v>580</v>
      </c>
      <c r="B307" s="2" t="s">
        <v>582</v>
      </c>
      <c r="C307" s="2" t="s">
        <v>278</v>
      </c>
      <c r="D307" s="2" t="s">
        <v>581</v>
      </c>
      <c r="E307" s="2" t="s">
        <v>28</v>
      </c>
      <c r="F307" s="2"/>
      <c r="G307" s="2" t="s">
        <v>27</v>
      </c>
      <c r="H307" s="2" t="s">
        <v>61</v>
      </c>
      <c r="I307" s="2" t="s">
        <v>2</v>
      </c>
      <c r="J307" s="2" t="s">
        <v>555</v>
      </c>
      <c r="K307" s="30"/>
      <c r="L307" s="30"/>
      <c r="M307" s="21">
        <f>'[10]Бак-проект'!N10</f>
        <v>57.333333333333336</v>
      </c>
      <c r="N307" s="21">
        <f>'[10]Бак-проект'!O10</f>
        <v>29.837057495671385</v>
      </c>
      <c r="O307" s="21">
        <f>'[10]Бак-проект'!P10</f>
        <v>52.041379352915207</v>
      </c>
      <c r="P307" s="21">
        <f>'[10]Бак-проект'!T10</f>
        <v>57.333333333333336</v>
      </c>
      <c r="Q307" s="25">
        <f>'[10]Бак-проект'!U10</f>
        <v>6</v>
      </c>
      <c r="R307" s="25">
        <f>'[10]Бак-проект'!V10</f>
        <v>82</v>
      </c>
    </row>
    <row r="308" spans="1:18" ht="31.2" x14ac:dyDescent="0.3">
      <c r="A308" s="2" t="s">
        <v>587</v>
      </c>
      <c r="B308" s="2" t="s">
        <v>588</v>
      </c>
      <c r="C308" s="2" t="s">
        <v>59</v>
      </c>
      <c r="D308" s="2" t="s">
        <v>589</v>
      </c>
      <c r="E308" s="2" t="s">
        <v>49</v>
      </c>
      <c r="F308" s="2"/>
      <c r="G308" s="2"/>
      <c r="H308" s="2" t="s">
        <v>61</v>
      </c>
      <c r="I308" s="2" t="s">
        <v>2</v>
      </c>
      <c r="J308" s="2" t="s">
        <v>555</v>
      </c>
      <c r="K308" s="30"/>
      <c r="L308" s="30"/>
      <c r="M308" s="21">
        <f>'[10]Бак-проект'!N11</f>
        <v>44.222222222222221</v>
      </c>
      <c r="N308" s="21">
        <f>'[10]Бак-проект'!O11</f>
        <v>24.52436430255521</v>
      </c>
      <c r="O308" s="21">
        <f>'[10]Бак-проект'!P11</f>
        <v>55.45710520678314</v>
      </c>
      <c r="P308" s="21">
        <f>'[10]Бак-проект'!T11</f>
        <v>44.222222222222221</v>
      </c>
      <c r="Q308" s="25">
        <f>'[10]Бак-проект'!U11</f>
        <v>2</v>
      </c>
      <c r="R308" s="25">
        <f>'[10]Бак-проект'!V11</f>
        <v>70</v>
      </c>
    </row>
    <row r="309" spans="1:18" ht="62.4" x14ac:dyDescent="0.3">
      <c r="A309" s="2" t="s">
        <v>590</v>
      </c>
      <c r="B309" s="2" t="s">
        <v>592</v>
      </c>
      <c r="C309" s="2" t="s">
        <v>591</v>
      </c>
      <c r="D309" s="2" t="s">
        <v>593</v>
      </c>
      <c r="E309" s="2" t="s">
        <v>28</v>
      </c>
      <c r="F309" s="2" t="s">
        <v>28</v>
      </c>
      <c r="G309" s="2" t="s">
        <v>27</v>
      </c>
      <c r="H309" s="2" t="s">
        <v>61</v>
      </c>
      <c r="I309" s="2" t="s">
        <v>2</v>
      </c>
      <c r="J309" s="2" t="s">
        <v>555</v>
      </c>
      <c r="K309" s="30">
        <v>3</v>
      </c>
      <c r="L309" s="30" t="s">
        <v>1211</v>
      </c>
      <c r="M309" s="21">
        <f>'[10]Бак-проект'!N12</f>
        <v>77.555555555555557</v>
      </c>
      <c r="N309" s="21">
        <f>'[10]Бак-проект'!O12</f>
        <v>17.727881367432978</v>
      </c>
      <c r="O309" s="21">
        <f>'[10]Бак-проект'!P12</f>
        <v>22.85829975743507</v>
      </c>
      <c r="P309" s="21">
        <f>'[10]Бак-проект'!T12</f>
        <v>82.375</v>
      </c>
      <c r="Q309" s="25">
        <f>'[10]Бак-проект'!U12</f>
        <v>39</v>
      </c>
      <c r="R309" s="25">
        <f>'[10]Бак-проект'!V12</f>
        <v>97</v>
      </c>
    </row>
    <row r="310" spans="1:18" ht="31.2" x14ac:dyDescent="0.3">
      <c r="A310" s="2" t="s">
        <v>594</v>
      </c>
      <c r="B310" s="2" t="s">
        <v>595</v>
      </c>
      <c r="C310" s="2" t="s">
        <v>283</v>
      </c>
      <c r="D310" s="2" t="s">
        <v>596</v>
      </c>
      <c r="E310" s="2" t="s">
        <v>28</v>
      </c>
      <c r="F310" s="2"/>
      <c r="G310" s="2" t="s">
        <v>27</v>
      </c>
      <c r="H310" s="2" t="s">
        <v>61</v>
      </c>
      <c r="I310" s="2" t="s">
        <v>2</v>
      </c>
      <c r="J310" s="2" t="s">
        <v>555</v>
      </c>
      <c r="K310" s="30"/>
      <c r="L310" s="30"/>
      <c r="M310" s="21">
        <f>'[10]Бак-проект'!N13</f>
        <v>54.222222222222221</v>
      </c>
      <c r="N310" s="21">
        <f>'[10]Бак-проект'!O13</f>
        <v>13.367664135683704</v>
      </c>
      <c r="O310" s="21">
        <f>'[10]Бак-проект'!P13</f>
        <v>24.653478938760927</v>
      </c>
      <c r="P310" s="21">
        <f>'[10]Бак-проект'!T13</f>
        <v>57.875</v>
      </c>
      <c r="Q310" s="25">
        <f>'[10]Бак-проект'!U13</f>
        <v>25</v>
      </c>
      <c r="R310" s="25">
        <f>'[10]Бак-проект'!V13</f>
        <v>66</v>
      </c>
    </row>
    <row r="311" spans="1:18" ht="31.2" x14ac:dyDescent="0.3">
      <c r="A311" s="2" t="s">
        <v>895</v>
      </c>
      <c r="B311" s="2" t="s">
        <v>896</v>
      </c>
      <c r="C311" s="2" t="s">
        <v>156</v>
      </c>
      <c r="D311" s="2" t="s">
        <v>652</v>
      </c>
      <c r="E311" s="2" t="s">
        <v>651</v>
      </c>
      <c r="F311" s="2" t="s">
        <v>22</v>
      </c>
      <c r="G311" s="2" t="s">
        <v>23</v>
      </c>
      <c r="H311" s="2" t="s">
        <v>61</v>
      </c>
      <c r="I311" s="2" t="s">
        <v>2</v>
      </c>
      <c r="J311" s="2" t="s">
        <v>555</v>
      </c>
      <c r="K311" s="30"/>
      <c r="L311" s="30"/>
      <c r="M311" s="21">
        <f>'[10]Бак-проект'!N14</f>
        <v>75.222222222222229</v>
      </c>
      <c r="N311" s="21">
        <f>'[10]Бак-проект'!O14</f>
        <v>20.595981269277857</v>
      </c>
      <c r="O311" s="21">
        <f>'[10]Бак-проект'!P14</f>
        <v>27.380181894165538</v>
      </c>
      <c r="P311" s="21">
        <f>'[10]Бак-проект'!T14</f>
        <v>80.75</v>
      </c>
      <c r="Q311" s="25">
        <f>'[10]Бак-проект'!U14</f>
        <v>31</v>
      </c>
      <c r="R311" s="25">
        <f>'[10]Бак-проект'!V14</f>
        <v>96</v>
      </c>
    </row>
    <row r="312" spans="1:18" ht="62.4" x14ac:dyDescent="0.3">
      <c r="A312" s="2" t="s">
        <v>597</v>
      </c>
      <c r="B312" s="2" t="s">
        <v>598</v>
      </c>
      <c r="C312" s="2" t="s">
        <v>5</v>
      </c>
      <c r="D312" s="2" t="s">
        <v>599</v>
      </c>
      <c r="E312" s="2" t="s">
        <v>28</v>
      </c>
      <c r="F312" s="2"/>
      <c r="G312" s="2" t="s">
        <v>27</v>
      </c>
      <c r="H312" s="2" t="s">
        <v>61</v>
      </c>
      <c r="I312" s="2" t="s">
        <v>2</v>
      </c>
      <c r="J312" s="2" t="s">
        <v>555</v>
      </c>
      <c r="K312" s="30">
        <v>1</v>
      </c>
      <c r="L312" s="30" t="s">
        <v>1211</v>
      </c>
      <c r="M312" s="21">
        <f>'[10]Бак-проект'!N15</f>
        <v>84.888888888888886</v>
      </c>
      <c r="N312" s="21">
        <f>'[10]Бак-проект'!O15</f>
        <v>20.040237301766446</v>
      </c>
      <c r="O312" s="21">
        <f>'[10]Бак-проект'!P15</f>
        <v>23.607609386897646</v>
      </c>
      <c r="P312" s="21">
        <f>'[10]Бак-проект'!T15</f>
        <v>91.125</v>
      </c>
      <c r="Q312" s="25">
        <f>'[10]Бак-проект'!U15</f>
        <v>35</v>
      </c>
      <c r="R312" s="25">
        <f>'[10]Бак-проект'!V15</f>
        <v>96</v>
      </c>
    </row>
    <row r="313" spans="1:18" ht="62.4" x14ac:dyDescent="0.3">
      <c r="A313" s="2" t="s">
        <v>603</v>
      </c>
      <c r="B313" s="2" t="s">
        <v>604</v>
      </c>
      <c r="C313" s="2" t="s">
        <v>84</v>
      </c>
      <c r="D313" s="2" t="s">
        <v>605</v>
      </c>
      <c r="E313" s="2" t="s">
        <v>28</v>
      </c>
      <c r="F313" s="2" t="s">
        <v>28</v>
      </c>
      <c r="G313" s="2" t="s">
        <v>27</v>
      </c>
      <c r="H313" s="2" t="s">
        <v>61</v>
      </c>
      <c r="I313" s="2" t="s">
        <v>2</v>
      </c>
      <c r="J313" s="2" t="s">
        <v>555</v>
      </c>
      <c r="K313" s="30">
        <v>2</v>
      </c>
      <c r="L313" s="30" t="s">
        <v>1211</v>
      </c>
      <c r="M313" s="21">
        <f>'[10]Бак-проект'!N16</f>
        <v>84.666666666666671</v>
      </c>
      <c r="N313" s="21">
        <f>'[10]Бак-проект'!O16</f>
        <v>14.585952145814822</v>
      </c>
      <c r="O313" s="21">
        <f>'[10]Бак-проект'!P16</f>
        <v>17.227502534426957</v>
      </c>
      <c r="P313" s="21">
        <f>'[10]Бак-проект'!T16</f>
        <v>89.125</v>
      </c>
      <c r="Q313" s="25">
        <f>'[10]Бак-проект'!U16</f>
        <v>49</v>
      </c>
      <c r="R313" s="25">
        <f>'[10]Бак-проект'!V16</f>
        <v>96</v>
      </c>
    </row>
    <row r="314" spans="1:18" ht="46.8" x14ac:dyDescent="0.3">
      <c r="A314" s="2" t="s">
        <v>892</v>
      </c>
      <c r="B314" s="2" t="s">
        <v>893</v>
      </c>
      <c r="C314" s="2" t="s">
        <v>156</v>
      </c>
      <c r="D314" s="2" t="s">
        <v>894</v>
      </c>
      <c r="E314" s="2" t="s">
        <v>28</v>
      </c>
      <c r="F314" s="2" t="s">
        <v>28</v>
      </c>
      <c r="G314" s="2" t="s">
        <v>27</v>
      </c>
      <c r="H314" s="2" t="s">
        <v>61</v>
      </c>
      <c r="I314" s="2" t="s">
        <v>2</v>
      </c>
      <c r="J314" s="2" t="s">
        <v>555</v>
      </c>
      <c r="K314" s="30"/>
      <c r="L314" s="30"/>
      <c r="M314" s="21">
        <f>'[10]Бак-проект'!N17</f>
        <v>63.333333333333336</v>
      </c>
      <c r="N314" s="21">
        <f>'[10]Бак-проект'!O17</f>
        <v>19.672315572906001</v>
      </c>
      <c r="O314" s="21">
        <f>'[10]Бак-проект'!P17</f>
        <v>31.061550904588419</v>
      </c>
      <c r="P314" s="21">
        <f>'[10]Бак-проект'!T17</f>
        <v>68.625</v>
      </c>
      <c r="Q314" s="25">
        <f>'[10]Бак-проект'!U17</f>
        <v>21</v>
      </c>
      <c r="R314" s="25">
        <f>'[10]Бак-проект'!V17</f>
        <v>86</v>
      </c>
    </row>
    <row r="315" spans="1:18" ht="31.2" x14ac:dyDescent="0.3">
      <c r="A315" s="2" t="s">
        <v>609</v>
      </c>
      <c r="B315" s="2" t="s">
        <v>611</v>
      </c>
      <c r="C315" s="2" t="s">
        <v>610</v>
      </c>
      <c r="D315" s="2" t="s">
        <v>612</v>
      </c>
      <c r="E315" s="2" t="s">
        <v>28</v>
      </c>
      <c r="F315" s="2" t="s">
        <v>28</v>
      </c>
      <c r="G315" s="2" t="s">
        <v>27</v>
      </c>
      <c r="H315" s="2" t="s">
        <v>62</v>
      </c>
      <c r="I315" s="2" t="s">
        <v>0</v>
      </c>
      <c r="J315" s="2" t="s">
        <v>555</v>
      </c>
      <c r="K315" s="30"/>
      <c r="L315" s="30"/>
      <c r="M315" s="21">
        <f>'[10]Маг-нир'!L5</f>
        <v>46.5</v>
      </c>
      <c r="N315" s="21">
        <f>'[10]Маг-нир'!M5</f>
        <v>14.66628787389638</v>
      </c>
      <c r="O315" s="21">
        <f>'[10]Маг-нир'!N5</f>
        <v>31.540404029884687</v>
      </c>
      <c r="P315" s="21">
        <f>'[10]Маг-нир'!R5</f>
        <v>41</v>
      </c>
      <c r="Q315" s="25">
        <f>'[10]Маг-нир'!S5</f>
        <v>35</v>
      </c>
      <c r="R315" s="25">
        <f>'[10]Маг-нир'!T5</f>
        <v>74</v>
      </c>
    </row>
    <row r="316" spans="1:18" ht="62.4" x14ac:dyDescent="0.3">
      <c r="A316" s="2" t="s">
        <v>207</v>
      </c>
      <c r="B316" s="2" t="s">
        <v>208</v>
      </c>
      <c r="C316" s="2" t="s">
        <v>84</v>
      </c>
      <c r="D316" s="2" t="s">
        <v>209</v>
      </c>
      <c r="E316" s="2" t="s">
        <v>28</v>
      </c>
      <c r="F316" s="2" t="s">
        <v>28</v>
      </c>
      <c r="G316" s="2" t="s">
        <v>27</v>
      </c>
      <c r="H316" s="2" t="s">
        <v>62</v>
      </c>
      <c r="I316" s="2" t="s">
        <v>0</v>
      </c>
      <c r="J316" s="2" t="s">
        <v>555</v>
      </c>
      <c r="K316" s="30"/>
      <c r="L316" s="30"/>
      <c r="M316" s="21">
        <f>'[10]Маг-нир'!L6</f>
        <v>53.666666666666664</v>
      </c>
      <c r="N316" s="21">
        <f>'[10]Маг-нир'!M6</f>
        <v>14.151560573543344</v>
      </c>
      <c r="O316" s="21">
        <f>'[10]Маг-нир'!N6</f>
        <v>26.369367528341638</v>
      </c>
      <c r="P316" s="21">
        <f>'[10]Маг-нир'!R6</f>
        <v>53.666666666666664</v>
      </c>
      <c r="Q316" s="25">
        <f>'[10]Маг-нир'!S6</f>
        <v>32</v>
      </c>
      <c r="R316" s="25">
        <f>'[10]Маг-нир'!T6</f>
        <v>74</v>
      </c>
    </row>
    <row r="317" spans="1:18" ht="31.2" x14ac:dyDescent="0.3">
      <c r="A317" s="2" t="s">
        <v>616</v>
      </c>
      <c r="B317" s="2" t="s">
        <v>617</v>
      </c>
      <c r="C317" s="2" t="s">
        <v>103</v>
      </c>
      <c r="D317" s="2" t="s">
        <v>573</v>
      </c>
      <c r="E317" s="2" t="s">
        <v>22</v>
      </c>
      <c r="F317" s="2" t="s">
        <v>22</v>
      </c>
      <c r="G317" s="2" t="s">
        <v>23</v>
      </c>
      <c r="H317" s="2" t="s">
        <v>62</v>
      </c>
      <c r="I317" s="2" t="s">
        <v>0</v>
      </c>
      <c r="J317" s="2" t="s">
        <v>555</v>
      </c>
      <c r="K317" s="30"/>
      <c r="L317" s="30"/>
      <c r="M317" s="21">
        <f>'[10]Маг-нир'!L7</f>
        <v>73</v>
      </c>
      <c r="N317" s="21">
        <f>'[10]Маг-нир'!M7</f>
        <v>13.725887949418793</v>
      </c>
      <c r="O317" s="21">
        <f>'[10]Маг-нир'!N7</f>
        <v>18.802586232080536</v>
      </c>
      <c r="P317" s="21">
        <f>'[10]Маг-нир'!R7</f>
        <v>78.2</v>
      </c>
      <c r="Q317" s="25">
        <f>'[10]Маг-нир'!S7</f>
        <v>47</v>
      </c>
      <c r="R317" s="25">
        <f>'[10]Маг-нир'!T7</f>
        <v>84</v>
      </c>
    </row>
    <row r="318" spans="1:18" ht="46.8" x14ac:dyDescent="0.3">
      <c r="A318" s="2" t="s">
        <v>618</v>
      </c>
      <c r="B318" s="2" t="s">
        <v>619</v>
      </c>
      <c r="C318" s="2" t="s">
        <v>59</v>
      </c>
      <c r="D318" s="2" t="s">
        <v>620</v>
      </c>
      <c r="E318" s="2" t="s">
        <v>22</v>
      </c>
      <c r="F318" s="2" t="s">
        <v>22</v>
      </c>
      <c r="G318" s="2" t="s">
        <v>23</v>
      </c>
      <c r="H318" s="2" t="s">
        <v>62</v>
      </c>
      <c r="I318" s="2" t="s">
        <v>0</v>
      </c>
      <c r="J318" s="2" t="s">
        <v>555</v>
      </c>
      <c r="K318" s="30"/>
      <c r="L318" s="30"/>
      <c r="M318" s="21">
        <f>'[10]Маг-нир'!L8</f>
        <v>66.857142857142861</v>
      </c>
      <c r="N318" s="21">
        <f>'[10]Маг-нир'!M8</f>
        <v>21.247969090625819</v>
      </c>
      <c r="O318" s="21">
        <f>'[10]Маг-нир'!N8</f>
        <v>31.78115034922665</v>
      </c>
      <c r="P318" s="21">
        <f>'[10]Маг-нир'!R8</f>
        <v>66.857142857142861</v>
      </c>
      <c r="Q318" s="25">
        <f>'[10]Маг-нир'!S8</f>
        <v>36</v>
      </c>
      <c r="R318" s="25">
        <f>'[10]Маг-нир'!T8</f>
        <v>88</v>
      </c>
    </row>
    <row r="319" spans="1:18" ht="31.2" x14ac:dyDescent="0.3">
      <c r="A319" s="2" t="s">
        <v>621</v>
      </c>
      <c r="B319" s="2" t="s">
        <v>622</v>
      </c>
      <c r="C319" s="2" t="s">
        <v>5</v>
      </c>
      <c r="D319" s="2" t="s">
        <v>599</v>
      </c>
      <c r="E319" s="2" t="s">
        <v>28</v>
      </c>
      <c r="F319" s="2"/>
      <c r="G319" s="2" t="s">
        <v>27</v>
      </c>
      <c r="H319" s="2" t="s">
        <v>62</v>
      </c>
      <c r="I319" s="2" t="s">
        <v>0</v>
      </c>
      <c r="J319" s="2" t="s">
        <v>555</v>
      </c>
      <c r="K319" s="30"/>
      <c r="L319" s="30"/>
      <c r="M319" s="21">
        <f>'[10]Маг-нир'!L9</f>
        <v>66</v>
      </c>
      <c r="N319" s="21">
        <f>'[10]Маг-нир'!M9</f>
        <v>12.617448236470002</v>
      </c>
      <c r="O319" s="21">
        <f>'[10]Маг-нир'!N9</f>
        <v>19.117345812833335</v>
      </c>
      <c r="P319" s="21">
        <f>'[10]Маг-нир'!R9</f>
        <v>66</v>
      </c>
      <c r="Q319" s="25">
        <f>'[10]Маг-нир'!S9</f>
        <v>46</v>
      </c>
      <c r="R319" s="25">
        <f>'[10]Маг-нир'!T9</f>
        <v>83</v>
      </c>
    </row>
    <row r="320" spans="1:18" ht="46.8" x14ac:dyDescent="0.3">
      <c r="A320" s="37" t="s">
        <v>623</v>
      </c>
      <c r="B320" s="37" t="s">
        <v>624</v>
      </c>
      <c r="C320" s="37" t="s">
        <v>584</v>
      </c>
      <c r="D320" s="2" t="s">
        <v>625</v>
      </c>
      <c r="E320" s="2" t="s">
        <v>28</v>
      </c>
      <c r="F320" s="2" t="s">
        <v>28</v>
      </c>
      <c r="G320" s="2" t="s">
        <v>27</v>
      </c>
      <c r="H320" s="37" t="s">
        <v>62</v>
      </c>
      <c r="I320" s="37" t="s">
        <v>0</v>
      </c>
      <c r="J320" s="37" t="s">
        <v>555</v>
      </c>
      <c r="K320" s="38"/>
      <c r="L320" s="38"/>
      <c r="M320" s="21">
        <f>'[10]Маг-нир'!L10</f>
        <v>43.666666666666664</v>
      </c>
      <c r="N320" s="21">
        <f>'[10]Маг-нир'!M10</f>
        <v>10.385887861259951</v>
      </c>
      <c r="O320" s="21">
        <f>'[10]Маг-нир'!N10</f>
        <v>23.78447601815256</v>
      </c>
      <c r="P320" s="40">
        <f>'[10]Маг-нир'!R10</f>
        <v>43.666666666666664</v>
      </c>
      <c r="Q320" s="25">
        <f>'[10]Маг-нир'!S10</f>
        <v>31</v>
      </c>
      <c r="R320" s="25">
        <f>'[10]Маг-нир'!T10</f>
        <v>62</v>
      </c>
    </row>
    <row r="321" spans="1:18" ht="31.2" x14ac:dyDescent="0.3">
      <c r="A321" s="2" t="s">
        <v>626</v>
      </c>
      <c r="B321" s="2" t="s">
        <v>627</v>
      </c>
      <c r="C321" s="2" t="s">
        <v>278</v>
      </c>
      <c r="D321" s="2" t="s">
        <v>628</v>
      </c>
      <c r="E321" s="2" t="s">
        <v>28</v>
      </c>
      <c r="F321" s="2" t="s">
        <v>28</v>
      </c>
      <c r="G321" s="2" t="s">
        <v>27</v>
      </c>
      <c r="H321" s="2" t="s">
        <v>62</v>
      </c>
      <c r="I321" s="2" t="s">
        <v>0</v>
      </c>
      <c r="J321" s="2" t="s">
        <v>555</v>
      </c>
      <c r="K321" s="30"/>
      <c r="L321" s="30"/>
      <c r="M321" s="21">
        <f>'[10]Маг-нир'!L11</f>
        <v>45</v>
      </c>
      <c r="N321" s="21">
        <f>'[10]Маг-нир'!M11</f>
        <v>11.045361017187261</v>
      </c>
      <c r="O321" s="21">
        <f>'[10]Маг-нир'!N11</f>
        <v>24.545246704860581</v>
      </c>
      <c r="P321" s="21">
        <f>'[10]Маг-нир'!R11</f>
        <v>45</v>
      </c>
      <c r="Q321" s="25">
        <f>'[10]Маг-нир'!S11</f>
        <v>29</v>
      </c>
      <c r="R321" s="25">
        <f>'[10]Маг-нир'!T11</f>
        <v>59</v>
      </c>
    </row>
    <row r="322" spans="1:18" ht="46.8" x14ac:dyDescent="0.3">
      <c r="A322" s="2" t="s">
        <v>1073</v>
      </c>
      <c r="B322" s="2" t="s">
        <v>1074</v>
      </c>
      <c r="C322" s="2" t="s">
        <v>6</v>
      </c>
      <c r="D322" s="2" t="s">
        <v>1075</v>
      </c>
      <c r="E322" s="2" t="s">
        <v>28</v>
      </c>
      <c r="F322" s="2" t="s">
        <v>28</v>
      </c>
      <c r="G322" s="2" t="s">
        <v>1054</v>
      </c>
      <c r="H322" s="2" t="s">
        <v>62</v>
      </c>
      <c r="I322" s="2" t="s">
        <v>0</v>
      </c>
      <c r="J322" s="2" t="s">
        <v>555</v>
      </c>
      <c r="K322" s="30">
        <v>2</v>
      </c>
      <c r="L322" s="30" t="s">
        <v>1212</v>
      </c>
      <c r="M322" s="21">
        <f>'[10]Маг-нир'!L12</f>
        <v>79.666666666666671</v>
      </c>
      <c r="N322" s="21">
        <f>'[10]Маг-нир'!M12</f>
        <v>16.378848148348748</v>
      </c>
      <c r="O322" s="21">
        <f>'[10]Маг-нир'!N12</f>
        <v>20.559223617174162</v>
      </c>
      <c r="P322" s="21">
        <f>'[10]Маг-нир'!R12</f>
        <v>86.2</v>
      </c>
      <c r="Q322" s="25">
        <f>'[10]Маг-нир'!S12</f>
        <v>47</v>
      </c>
      <c r="R322" s="25">
        <f>'[10]Маг-нир'!T12</f>
        <v>90</v>
      </c>
    </row>
    <row r="323" spans="1:18" ht="46.8" x14ac:dyDescent="0.3">
      <c r="A323" s="2" t="s">
        <v>1082</v>
      </c>
      <c r="B323" s="2" t="s">
        <v>1083</v>
      </c>
      <c r="C323" s="2" t="s">
        <v>84</v>
      </c>
      <c r="D323" s="2" t="s">
        <v>1084</v>
      </c>
      <c r="E323" s="6" t="s">
        <v>28</v>
      </c>
      <c r="F323" s="6" t="s">
        <v>28</v>
      </c>
      <c r="G323" s="6" t="s">
        <v>27</v>
      </c>
      <c r="H323" s="2" t="s">
        <v>62</v>
      </c>
      <c r="I323" s="2" t="s">
        <v>0</v>
      </c>
      <c r="J323" s="2" t="s">
        <v>555</v>
      </c>
      <c r="K323" s="30">
        <v>1</v>
      </c>
      <c r="L323" s="30" t="s">
        <v>1212</v>
      </c>
      <c r="M323" s="21">
        <f>'[10]Маг-нир'!L13</f>
        <v>81.833333333333329</v>
      </c>
      <c r="N323" s="21">
        <f>'[10]Маг-нир'!M13</f>
        <v>14.716204220744803</v>
      </c>
      <c r="O323" s="21">
        <f>'[10]Маг-нир'!N13</f>
        <v>17.98314161394477</v>
      </c>
      <c r="P323" s="21">
        <f>'[10]Маг-нир'!R13</f>
        <v>87.6</v>
      </c>
      <c r="Q323" s="25">
        <f>'[10]Маг-нир'!S13</f>
        <v>53</v>
      </c>
      <c r="R323" s="25">
        <f>'[10]Маг-нир'!T13</f>
        <v>93</v>
      </c>
    </row>
    <row r="324" spans="1:18" ht="31.2" x14ac:dyDescent="0.3">
      <c r="A324" s="2" t="s">
        <v>629</v>
      </c>
      <c r="B324" s="2" t="s">
        <v>630</v>
      </c>
      <c r="C324" s="2" t="s">
        <v>632</v>
      </c>
      <c r="D324" s="2" t="s">
        <v>631</v>
      </c>
      <c r="E324" s="2" t="s">
        <v>28</v>
      </c>
      <c r="F324" s="2" t="s">
        <v>28</v>
      </c>
      <c r="G324" s="2" t="s">
        <v>27</v>
      </c>
      <c r="H324" s="2" t="s">
        <v>62</v>
      </c>
      <c r="I324" s="2" t="s">
        <v>0</v>
      </c>
      <c r="J324" s="2" t="s">
        <v>555</v>
      </c>
      <c r="K324" s="30"/>
      <c r="L324" s="30"/>
      <c r="M324" s="21">
        <f>'[10]Маг-нир'!L14</f>
        <v>66.833333333333329</v>
      </c>
      <c r="N324" s="21">
        <f>'[10]Маг-нир'!M14</f>
        <v>14.2185325074941</v>
      </c>
      <c r="O324" s="21">
        <f>'[10]Маг-нир'!N14</f>
        <v>21.274612230664491</v>
      </c>
      <c r="P324" s="21">
        <f>'[10]Маг-нир'!R14</f>
        <v>72.400000000000006</v>
      </c>
      <c r="Q324" s="25">
        <f>'[10]Маг-нир'!S14</f>
        <v>39</v>
      </c>
      <c r="R324" s="25">
        <f>'[10]Маг-нир'!T14</f>
        <v>78</v>
      </c>
    </row>
    <row r="325" spans="1:18" ht="46.8" x14ac:dyDescent="0.3">
      <c r="A325" s="2" t="s">
        <v>633</v>
      </c>
      <c r="B325" s="2" t="s">
        <v>634</v>
      </c>
      <c r="C325" s="2" t="s">
        <v>565</v>
      </c>
      <c r="D325" s="2" t="s">
        <v>635</v>
      </c>
      <c r="E325" s="2" t="s">
        <v>28</v>
      </c>
      <c r="F325" s="2" t="s">
        <v>28</v>
      </c>
      <c r="G325" s="2" t="s">
        <v>27</v>
      </c>
      <c r="H325" s="2" t="s">
        <v>62</v>
      </c>
      <c r="I325" s="2" t="s">
        <v>0</v>
      </c>
      <c r="J325" s="2" t="s">
        <v>555</v>
      </c>
      <c r="K325" s="30"/>
      <c r="L325" s="30"/>
      <c r="M325" s="21">
        <f>'[10]Маг-нир'!L15</f>
        <v>67.571428571428569</v>
      </c>
      <c r="N325" s="21">
        <f>'[10]Маг-нир'!M15</f>
        <v>15.45808464695355</v>
      </c>
      <c r="O325" s="21">
        <f>'[10]Маг-нир'!N15</f>
        <v>22.876658039888977</v>
      </c>
      <c r="P325" s="21">
        <f>'[10]Маг-нир'!R15</f>
        <v>67.571428571428569</v>
      </c>
      <c r="Q325" s="25">
        <f>'[10]Маг-нир'!S15</f>
        <v>40</v>
      </c>
      <c r="R325" s="25">
        <f>'[10]Маг-нир'!T15</f>
        <v>81</v>
      </c>
    </row>
    <row r="326" spans="1:18" ht="31.2" x14ac:dyDescent="0.3">
      <c r="A326" s="2" t="s">
        <v>636</v>
      </c>
      <c r="B326" s="2" t="s">
        <v>637</v>
      </c>
      <c r="C326" s="2" t="s">
        <v>59</v>
      </c>
      <c r="D326" s="2" t="s">
        <v>638</v>
      </c>
      <c r="E326" s="2" t="s">
        <v>22</v>
      </c>
      <c r="F326" s="2" t="s">
        <v>22</v>
      </c>
      <c r="G326" s="2" t="s">
        <v>27</v>
      </c>
      <c r="H326" s="2" t="s">
        <v>62</v>
      </c>
      <c r="I326" s="2" t="s">
        <v>0</v>
      </c>
      <c r="J326" s="2" t="s">
        <v>555</v>
      </c>
      <c r="K326" s="30"/>
      <c r="L326" s="30"/>
      <c r="M326" s="21">
        <f>'[10]Маг-нир'!L16</f>
        <v>51.857142857142854</v>
      </c>
      <c r="N326" s="21">
        <f>'[10]Маг-нир'!M16</f>
        <v>23.610933706149577</v>
      </c>
      <c r="O326" s="21">
        <f>'[10]Маг-нир'!N16</f>
        <v>45.530726155109377</v>
      </c>
      <c r="P326" s="21">
        <f>'[10]Маг-нир'!R16</f>
        <v>51.857142857142854</v>
      </c>
      <c r="Q326" s="25">
        <f>'[10]Маг-нир'!S16</f>
        <v>24</v>
      </c>
      <c r="R326" s="25">
        <f>'[10]Маг-нир'!T16</f>
        <v>86</v>
      </c>
    </row>
    <row r="327" spans="1:18" ht="31.2" x14ac:dyDescent="0.3">
      <c r="A327" s="2" t="s">
        <v>1081</v>
      </c>
      <c r="B327" s="2" t="s">
        <v>1078</v>
      </c>
      <c r="C327" s="2" t="s">
        <v>6</v>
      </c>
      <c r="D327" s="2" t="s">
        <v>1080</v>
      </c>
      <c r="E327" s="6" t="s">
        <v>28</v>
      </c>
      <c r="F327" s="6" t="s">
        <v>28</v>
      </c>
      <c r="G327" s="6" t="s">
        <v>27</v>
      </c>
      <c r="H327" s="2" t="s">
        <v>62</v>
      </c>
      <c r="I327" s="2" t="s">
        <v>0</v>
      </c>
      <c r="J327" s="2" t="s">
        <v>555</v>
      </c>
      <c r="K327" s="30"/>
      <c r="L327" s="30"/>
      <c r="M327" s="21">
        <f>'[10]Маг-нир'!L17</f>
        <v>61.2</v>
      </c>
      <c r="N327" s="21">
        <f>'[10]Маг-нир'!M17</f>
        <v>15.319921670818028</v>
      </c>
      <c r="O327" s="21">
        <f>'[10]Маг-нир'!N17</f>
        <v>25.032551749702659</v>
      </c>
      <c r="P327" s="21">
        <f>'[10]Маг-нир'!R17</f>
        <v>61.2</v>
      </c>
      <c r="Q327" s="25">
        <f>'[10]Маг-нир'!S17</f>
        <v>41</v>
      </c>
      <c r="R327" s="25">
        <f>'[10]Маг-нир'!T17</f>
        <v>76</v>
      </c>
    </row>
    <row r="328" spans="1:18" ht="46.8" x14ac:dyDescent="0.3">
      <c r="A328" s="2" t="s">
        <v>639</v>
      </c>
      <c r="B328" s="2" t="s">
        <v>640</v>
      </c>
      <c r="C328" s="2" t="s">
        <v>591</v>
      </c>
      <c r="D328" s="2" t="s">
        <v>593</v>
      </c>
      <c r="E328" s="2" t="s">
        <v>28</v>
      </c>
      <c r="F328" s="2" t="s">
        <v>28</v>
      </c>
      <c r="G328" s="2" t="s">
        <v>27</v>
      </c>
      <c r="H328" s="2" t="s">
        <v>62</v>
      </c>
      <c r="I328" s="2" t="s">
        <v>0</v>
      </c>
      <c r="J328" s="2" t="s">
        <v>555</v>
      </c>
      <c r="K328" s="30">
        <v>3</v>
      </c>
      <c r="L328" s="30" t="s">
        <v>1212</v>
      </c>
      <c r="M328" s="21">
        <f>'[10]Маг-нир'!L18</f>
        <v>86</v>
      </c>
      <c r="N328" s="21">
        <f>'[10]Маг-нир'!M18</f>
        <v>9.5916630466254382</v>
      </c>
      <c r="O328" s="21">
        <f>'[10]Маг-нир'!N18</f>
        <v>11.153096565843533</v>
      </c>
      <c r="P328" s="21">
        <f>'[10]Маг-нир'!R18</f>
        <v>86</v>
      </c>
      <c r="Q328" s="25">
        <f>'[10]Маг-нир'!S18</f>
        <v>70</v>
      </c>
      <c r="R328" s="25">
        <f>'[10]Маг-нир'!T18</f>
        <v>96</v>
      </c>
    </row>
    <row r="329" spans="1:18" ht="31.2" x14ac:dyDescent="0.3">
      <c r="A329" s="2" t="s">
        <v>643</v>
      </c>
      <c r="B329" s="2" t="s">
        <v>644</v>
      </c>
      <c r="C329" s="2" t="s">
        <v>278</v>
      </c>
      <c r="D329" s="2" t="s">
        <v>645</v>
      </c>
      <c r="E329" s="2" t="s">
        <v>28</v>
      </c>
      <c r="F329" s="2" t="s">
        <v>28</v>
      </c>
      <c r="G329" s="2" t="s">
        <v>27</v>
      </c>
      <c r="H329" s="2" t="s">
        <v>62</v>
      </c>
      <c r="I329" s="2" t="s">
        <v>0</v>
      </c>
      <c r="J329" s="2" t="s">
        <v>555</v>
      </c>
      <c r="K329" s="30"/>
      <c r="L329" s="30"/>
      <c r="M329" s="21">
        <f>'[10]Маг-нир'!L19</f>
        <v>51.666666666666664</v>
      </c>
      <c r="N329" s="21">
        <f>'[10]Маг-нир'!M19</f>
        <v>19.106717841289925</v>
      </c>
      <c r="O329" s="21">
        <f>'[10]Маг-нир'!N19</f>
        <v>36.980744208948238</v>
      </c>
      <c r="P329" s="21">
        <f>'[10]Маг-нир'!R19</f>
        <v>51.666666666666664</v>
      </c>
      <c r="Q329" s="25">
        <f>'[10]Маг-нир'!S19</f>
        <v>30</v>
      </c>
      <c r="R329" s="25">
        <f>'[10]Маг-нир'!T19</f>
        <v>74</v>
      </c>
    </row>
    <row r="330" spans="1:18" ht="46.8" x14ac:dyDescent="0.3">
      <c r="A330" s="2" t="s">
        <v>1101</v>
      </c>
      <c r="B330" s="2" t="s">
        <v>1102</v>
      </c>
      <c r="C330" s="2" t="s">
        <v>278</v>
      </c>
      <c r="D330" s="2" t="s">
        <v>1103</v>
      </c>
      <c r="E330" s="2" t="s">
        <v>22</v>
      </c>
      <c r="F330" s="2" t="s">
        <v>22</v>
      </c>
      <c r="G330" s="2" t="s">
        <v>23</v>
      </c>
      <c r="H330" s="2" t="s">
        <v>62</v>
      </c>
      <c r="I330" s="2" t="s">
        <v>0</v>
      </c>
      <c r="J330" s="2" t="s">
        <v>555</v>
      </c>
      <c r="K330" s="30"/>
      <c r="L330" s="30"/>
      <c r="M330" s="21">
        <f>'[10]Маг-нир'!L20</f>
        <v>77.8</v>
      </c>
      <c r="N330" s="21">
        <f>'[10]Маг-нир'!M20</f>
        <v>13.160547101089675</v>
      </c>
      <c r="O330" s="21">
        <f>'[10]Маг-нир'!N20</f>
        <v>16.9158703098839</v>
      </c>
      <c r="P330" s="21">
        <f>'[10]Маг-нир'!R20</f>
        <v>77.8</v>
      </c>
      <c r="Q330" s="25">
        <f>'[10]Маг-нир'!S20</f>
        <v>55</v>
      </c>
      <c r="R330" s="25">
        <f>'[10]Маг-нир'!T20</f>
        <v>86</v>
      </c>
    </row>
    <row r="331" spans="1:18" ht="78" x14ac:dyDescent="0.3">
      <c r="A331" s="2" t="s">
        <v>646</v>
      </c>
      <c r="B331" s="2" t="s">
        <v>647</v>
      </c>
      <c r="C331" s="2" t="s">
        <v>283</v>
      </c>
      <c r="D331" s="2" t="s">
        <v>648</v>
      </c>
      <c r="E331" s="2" t="s">
        <v>45</v>
      </c>
      <c r="F331" s="2" t="s">
        <v>22</v>
      </c>
      <c r="G331" s="2" t="s">
        <v>23</v>
      </c>
      <c r="H331" s="2" t="s">
        <v>62</v>
      </c>
      <c r="I331" s="2" t="s">
        <v>0</v>
      </c>
      <c r="J331" s="2" t="s">
        <v>555</v>
      </c>
      <c r="K331" s="30"/>
      <c r="L331" s="30"/>
      <c r="M331" s="21">
        <f>'[10]Маг-нир'!L21</f>
        <v>47</v>
      </c>
      <c r="N331" s="21">
        <f>'[10]Маг-нир'!M21</f>
        <v>13.769531582446804</v>
      </c>
      <c r="O331" s="21">
        <f>'[10]Маг-нир'!N21</f>
        <v>29.296875707333626</v>
      </c>
      <c r="P331" s="21">
        <f>'[10]Маг-нир'!R21</f>
        <v>47</v>
      </c>
      <c r="Q331" s="25">
        <f>'[10]Маг-нир'!S21</f>
        <v>30</v>
      </c>
      <c r="R331" s="25">
        <f>'[10]Маг-нир'!T21</f>
        <v>63</v>
      </c>
    </row>
    <row r="332" spans="1:18" ht="31.2" x14ac:dyDescent="0.3">
      <c r="A332" s="2" t="s">
        <v>649</v>
      </c>
      <c r="B332" s="2" t="s">
        <v>650</v>
      </c>
      <c r="C332" s="2" t="s">
        <v>156</v>
      </c>
      <c r="D332" s="2" t="s">
        <v>652</v>
      </c>
      <c r="E332" s="2" t="s">
        <v>651</v>
      </c>
      <c r="F332" s="2" t="s">
        <v>22</v>
      </c>
      <c r="G332" s="2" t="s">
        <v>23</v>
      </c>
      <c r="H332" s="2" t="s">
        <v>62</v>
      </c>
      <c r="I332" s="2" t="s">
        <v>0</v>
      </c>
      <c r="J332" s="2" t="s">
        <v>555</v>
      </c>
      <c r="K332" s="30"/>
      <c r="L332" s="30"/>
      <c r="M332" s="21">
        <f>'[10]Маг-нир'!L22</f>
        <v>58.714285714285715</v>
      </c>
      <c r="N332" s="21">
        <f>'[10]Маг-нир'!M22</f>
        <v>13.912994953331534</v>
      </c>
      <c r="O332" s="21">
        <f>'[10]Маг-нир'!N22</f>
        <v>23.696098460661979</v>
      </c>
      <c r="P332" s="21">
        <f>'[10]Маг-нир'!R22</f>
        <v>58.714285714285715</v>
      </c>
      <c r="Q332" s="25">
        <f>'[10]Маг-нир'!S22</f>
        <v>39</v>
      </c>
      <c r="R332" s="25">
        <f>'[10]Маг-нир'!T22</f>
        <v>77</v>
      </c>
    </row>
    <row r="333" spans="1:18" ht="31.2" x14ac:dyDescent="0.3">
      <c r="A333" s="2" t="s">
        <v>653</v>
      </c>
      <c r="B333" s="2" t="s">
        <v>654</v>
      </c>
      <c r="C333" s="2" t="s">
        <v>5</v>
      </c>
      <c r="D333" s="2" t="s">
        <v>560</v>
      </c>
      <c r="E333" s="2" t="s">
        <v>45</v>
      </c>
      <c r="F333" s="2" t="s">
        <v>28</v>
      </c>
      <c r="G333" s="2" t="s">
        <v>27</v>
      </c>
      <c r="H333" s="2" t="s">
        <v>62</v>
      </c>
      <c r="I333" s="2" t="s">
        <v>0</v>
      </c>
      <c r="J333" s="2" t="s">
        <v>555</v>
      </c>
      <c r="K333" s="30"/>
      <c r="L333" s="30"/>
      <c r="M333" s="21">
        <f>'[10]Маг-нир'!L23</f>
        <v>70.666666666666671</v>
      </c>
      <c r="N333" s="21">
        <f>'[10]Маг-нир'!M23</f>
        <v>11.057425860780908</v>
      </c>
      <c r="O333" s="21">
        <f>'[10]Маг-нир'!N23</f>
        <v>15.647300746388076</v>
      </c>
      <c r="P333" s="21">
        <f>'[10]Маг-нир'!R23</f>
        <v>70.666666666666671</v>
      </c>
      <c r="Q333" s="25">
        <f>'[10]Маг-нир'!S23</f>
        <v>57</v>
      </c>
      <c r="R333" s="25">
        <f>'[10]Маг-нир'!T23</f>
        <v>86</v>
      </c>
    </row>
    <row r="334" spans="1:18" ht="31.2" x14ac:dyDescent="0.3">
      <c r="A334" s="2" t="s">
        <v>655</v>
      </c>
      <c r="B334" s="2" t="s">
        <v>656</v>
      </c>
      <c r="C334" s="2" t="s">
        <v>632</v>
      </c>
      <c r="D334" s="2" t="s">
        <v>657</v>
      </c>
      <c r="E334" s="2" t="s">
        <v>28</v>
      </c>
      <c r="F334" s="2" t="s">
        <v>28</v>
      </c>
      <c r="G334" s="2" t="s">
        <v>27</v>
      </c>
      <c r="H334" s="2" t="s">
        <v>62</v>
      </c>
      <c r="I334" s="2" t="s">
        <v>0</v>
      </c>
      <c r="J334" s="2" t="s">
        <v>555</v>
      </c>
      <c r="K334" s="30"/>
      <c r="L334" s="30"/>
      <c r="M334" s="21">
        <f>'[10]Маг-нир'!L24</f>
        <v>59</v>
      </c>
      <c r="N334" s="21">
        <f>'[10]Маг-нир'!M24</f>
        <v>15.899685531481433</v>
      </c>
      <c r="O334" s="21">
        <f>'[10]Маг-нир'!N24</f>
        <v>26.948619544883783</v>
      </c>
      <c r="P334" s="21">
        <f>'[10]Маг-нир'!R24</f>
        <v>64.8</v>
      </c>
      <c r="Q334" s="25">
        <f>'[10]Маг-нир'!S24</f>
        <v>30</v>
      </c>
      <c r="R334" s="25">
        <f>'[10]Маг-нир'!T24</f>
        <v>71</v>
      </c>
    </row>
    <row r="335" spans="1:18" ht="31.2" x14ac:dyDescent="0.3">
      <c r="A335" s="2" t="s">
        <v>613</v>
      </c>
      <c r="B335" s="2" t="s">
        <v>614</v>
      </c>
      <c r="C335" s="2" t="s">
        <v>156</v>
      </c>
      <c r="D335" s="2" t="s">
        <v>615</v>
      </c>
      <c r="E335" s="2" t="s">
        <v>28</v>
      </c>
      <c r="F335" s="2" t="s">
        <v>28</v>
      </c>
      <c r="G335" s="2" t="s">
        <v>27</v>
      </c>
      <c r="H335" s="2" t="s">
        <v>62</v>
      </c>
      <c r="I335" s="2" t="s">
        <v>2</v>
      </c>
      <c r="J335" s="2" t="s">
        <v>555</v>
      </c>
      <c r="K335" s="30"/>
      <c r="L335" s="30"/>
      <c r="M335" s="21">
        <f>'[10]Маг-проект'!L5</f>
        <v>71</v>
      </c>
      <c r="N335" s="21">
        <f>'[10]Маг-проект'!M5</f>
        <v>20.396078054371138</v>
      </c>
      <c r="O335" s="21">
        <f>'[10]Маг-проект'!N5</f>
        <v>28.726870499114277</v>
      </c>
      <c r="P335" s="21">
        <f>'[10]Маг-проект'!R5</f>
        <v>71</v>
      </c>
      <c r="Q335" s="25">
        <f>'[10]Маг-проект'!S5</f>
        <v>41</v>
      </c>
      <c r="R335" s="25">
        <f>'[10]Маг-проект'!T5</f>
        <v>89</v>
      </c>
    </row>
    <row r="336" spans="1:18" ht="62.4" x14ac:dyDescent="0.3">
      <c r="A336" s="2" t="s">
        <v>1076</v>
      </c>
      <c r="B336" s="2" t="s">
        <v>1079</v>
      </c>
      <c r="C336" s="2" t="s">
        <v>6</v>
      </c>
      <c r="D336" s="2" t="s">
        <v>1077</v>
      </c>
      <c r="E336" s="6" t="s">
        <v>28</v>
      </c>
      <c r="F336" s="6" t="s">
        <v>28</v>
      </c>
      <c r="G336" s="6" t="s">
        <v>27</v>
      </c>
      <c r="H336" s="2" t="s">
        <v>62</v>
      </c>
      <c r="I336" s="2" t="s">
        <v>2</v>
      </c>
      <c r="J336" s="2" t="s">
        <v>555</v>
      </c>
      <c r="K336" s="30">
        <v>1</v>
      </c>
      <c r="L336" s="30" t="s">
        <v>1213</v>
      </c>
      <c r="M336" s="21">
        <f>'[10]Маг-проект'!L6</f>
        <v>73</v>
      </c>
      <c r="N336" s="21">
        <f>'[10]Маг-проект'!M6</f>
        <v>27.640549922170507</v>
      </c>
      <c r="O336" s="21">
        <f>'[10]Маг-проект'!N6</f>
        <v>37.863767016671929</v>
      </c>
      <c r="P336" s="21">
        <f>'[10]Маг-проект'!R6</f>
        <v>73</v>
      </c>
      <c r="Q336" s="25">
        <f>'[10]Маг-проект'!S6</f>
        <v>28</v>
      </c>
      <c r="R336" s="25">
        <f>'[10]Маг-проект'!T6</f>
        <v>96</v>
      </c>
    </row>
    <row r="337" spans="1:18" ht="46.8" x14ac:dyDescent="0.3">
      <c r="A337" s="2" t="s">
        <v>696</v>
      </c>
      <c r="B337" s="2" t="s">
        <v>697</v>
      </c>
      <c r="C337" s="2" t="s">
        <v>74</v>
      </c>
      <c r="D337" s="2" t="s">
        <v>698</v>
      </c>
      <c r="E337" s="2" t="s">
        <v>28</v>
      </c>
      <c r="F337" s="2" t="s">
        <v>28</v>
      </c>
      <c r="G337" s="2" t="s">
        <v>177</v>
      </c>
      <c r="H337" s="2" t="s">
        <v>61</v>
      </c>
      <c r="I337" s="2" t="s">
        <v>0</v>
      </c>
      <c r="J337" s="2" t="s">
        <v>661</v>
      </c>
      <c r="K337" s="30"/>
      <c r="L337" s="30"/>
      <c r="M337" s="21">
        <f>'[11]Бак-нир'!N5</f>
        <v>41.75</v>
      </c>
      <c r="N337" s="21">
        <f>'[11]Бак-нир'!O5</f>
        <v>16.576661735274513</v>
      </c>
      <c r="O337" s="21">
        <f>'[11]Бак-нир'!P5</f>
        <v>39.704579006645538</v>
      </c>
      <c r="P337" s="21">
        <f>'[11]Бак-нир'!T5</f>
        <v>41.75</v>
      </c>
      <c r="Q337" s="25">
        <f>'[11]Бак-нир'!U5</f>
        <v>17</v>
      </c>
      <c r="R337" s="25">
        <f>'[11]Бак-нир'!V5</f>
        <v>57</v>
      </c>
    </row>
    <row r="338" spans="1:18" ht="62.4" x14ac:dyDescent="0.3">
      <c r="A338" s="2" t="s">
        <v>702</v>
      </c>
      <c r="B338" s="2" t="s">
        <v>704</v>
      </c>
      <c r="C338" s="2" t="s">
        <v>703</v>
      </c>
      <c r="D338" s="2" t="s">
        <v>705</v>
      </c>
      <c r="E338" s="2" t="s">
        <v>22</v>
      </c>
      <c r="F338" s="2" t="s">
        <v>22</v>
      </c>
      <c r="G338" s="2" t="s">
        <v>132</v>
      </c>
      <c r="H338" s="2" t="s">
        <v>61</v>
      </c>
      <c r="I338" s="2" t="s">
        <v>0</v>
      </c>
      <c r="J338" s="2" t="s">
        <v>661</v>
      </c>
      <c r="K338" s="30">
        <v>2</v>
      </c>
      <c r="L338" s="30" t="s">
        <v>1216</v>
      </c>
      <c r="M338" s="21">
        <f>'[11]Бак-нир'!N6</f>
        <v>63.5</v>
      </c>
      <c r="N338" s="21">
        <f>'[11]Бак-нир'!O6</f>
        <v>14.928400545843578</v>
      </c>
      <c r="O338" s="21">
        <f>'[11]Бак-нир'!P6</f>
        <v>23.509292198178862</v>
      </c>
      <c r="P338" s="21">
        <f>'[11]Бак-нир'!T6</f>
        <v>63.5</v>
      </c>
      <c r="Q338" s="25">
        <f>'[11]Бак-нир'!U6</f>
        <v>46</v>
      </c>
      <c r="R338" s="25">
        <f>'[11]Бак-нир'!V6</f>
        <v>86</v>
      </c>
    </row>
    <row r="339" spans="1:18" ht="46.8" x14ac:dyDescent="0.3">
      <c r="A339" s="2" t="s">
        <v>706</v>
      </c>
      <c r="B339" s="2" t="s">
        <v>707</v>
      </c>
      <c r="C339" s="2" t="s">
        <v>6</v>
      </c>
      <c r="D339" s="2" t="s">
        <v>686</v>
      </c>
      <c r="E339" s="2" t="s">
        <v>28</v>
      </c>
      <c r="F339" s="2" t="s">
        <v>28</v>
      </c>
      <c r="G339" s="2" t="s">
        <v>27</v>
      </c>
      <c r="H339" s="2" t="s">
        <v>61</v>
      </c>
      <c r="I339" s="2" t="s">
        <v>0</v>
      </c>
      <c r="J339" s="2" t="s">
        <v>661</v>
      </c>
      <c r="K339" s="30">
        <v>1</v>
      </c>
      <c r="L339" s="30" t="s">
        <v>1216</v>
      </c>
      <c r="M339" s="21">
        <f>'[11]Бак-нир'!N7</f>
        <v>67.125</v>
      </c>
      <c r="N339" s="21">
        <f>'[11]Бак-нир'!O7</f>
        <v>17.04982195131165</v>
      </c>
      <c r="O339" s="21">
        <f>'[11]Бак-нир'!P7</f>
        <v>25.400107190035975</v>
      </c>
      <c r="P339" s="21">
        <f>'[11]Бак-нир'!T7</f>
        <v>67.125</v>
      </c>
      <c r="Q339" s="25">
        <f>'[11]Бак-нир'!U7</f>
        <v>40</v>
      </c>
      <c r="R339" s="25">
        <f>'[11]Бак-нир'!V7</f>
        <v>94</v>
      </c>
    </row>
    <row r="340" spans="1:18" ht="31.2" x14ac:dyDescent="0.3">
      <c r="A340" s="2" t="s">
        <v>1040</v>
      </c>
      <c r="B340" s="2" t="s">
        <v>1041</v>
      </c>
      <c r="C340" s="2" t="s">
        <v>1034</v>
      </c>
      <c r="D340" s="2" t="s">
        <v>1042</v>
      </c>
      <c r="E340" s="2" t="s">
        <v>28</v>
      </c>
      <c r="F340" s="2"/>
      <c r="G340" s="2" t="s">
        <v>27</v>
      </c>
      <c r="H340" s="2" t="s">
        <v>61</v>
      </c>
      <c r="I340" s="2" t="s">
        <v>0</v>
      </c>
      <c r="J340" s="2" t="s">
        <v>661</v>
      </c>
      <c r="K340" s="30"/>
      <c r="L340" s="30"/>
      <c r="M340" s="21">
        <f>'[11]Бак-нир'!N8</f>
        <v>53.125</v>
      </c>
      <c r="N340" s="21">
        <f>'[11]Бак-нир'!O8</f>
        <v>17.771867817263487</v>
      </c>
      <c r="O340" s="21">
        <f>'[11]Бак-нир'!P8</f>
        <v>33.452927656025388</v>
      </c>
      <c r="P340" s="21">
        <f>'[11]Бак-нир'!T8</f>
        <v>53.125</v>
      </c>
      <c r="Q340" s="25">
        <f>'[11]Бак-нир'!U8</f>
        <v>27</v>
      </c>
      <c r="R340" s="25">
        <f>'[11]Бак-нир'!V8</f>
        <v>74</v>
      </c>
    </row>
    <row r="341" spans="1:18" ht="31.2" x14ac:dyDescent="0.3">
      <c r="A341" s="2" t="s">
        <v>658</v>
      </c>
      <c r="B341" s="2" t="s">
        <v>659</v>
      </c>
      <c r="C341" s="2" t="s">
        <v>283</v>
      </c>
      <c r="D341" s="2" t="s">
        <v>660</v>
      </c>
      <c r="E341" s="2" t="s">
        <v>28</v>
      </c>
      <c r="F341" s="2" t="s">
        <v>28</v>
      </c>
      <c r="G341" s="2" t="s">
        <v>27</v>
      </c>
      <c r="H341" s="2" t="s">
        <v>61</v>
      </c>
      <c r="I341" s="2" t="s">
        <v>2</v>
      </c>
      <c r="J341" s="2" t="s">
        <v>661</v>
      </c>
      <c r="K341" s="30"/>
      <c r="L341" s="30"/>
      <c r="M341" s="21">
        <f>'[11]Бак-проект'!N5</f>
        <v>54.625</v>
      </c>
      <c r="N341" s="21">
        <f>'[11]Бак-проект'!O5</f>
        <v>20.590826667648457</v>
      </c>
      <c r="O341" s="21">
        <f>'[11]Бак-проект'!P5</f>
        <v>37.694877194779785</v>
      </c>
      <c r="P341" s="21">
        <f>'[11]Бак-проект'!T5</f>
        <v>60.142857142857146</v>
      </c>
      <c r="Q341" s="25">
        <f>'[11]Бак-проект'!U5</f>
        <v>16</v>
      </c>
      <c r="R341" s="25">
        <f>'[11]Бак-проект'!V5</f>
        <v>84</v>
      </c>
    </row>
    <row r="342" spans="1:18" ht="46.8" x14ac:dyDescent="0.3">
      <c r="A342" s="2" t="s">
        <v>684</v>
      </c>
      <c r="B342" s="2" t="s">
        <v>685</v>
      </c>
      <c r="C342" s="2" t="s">
        <v>6</v>
      </c>
      <c r="D342" s="2" t="s">
        <v>686</v>
      </c>
      <c r="E342" s="2" t="s">
        <v>28</v>
      </c>
      <c r="F342" s="2" t="s">
        <v>28</v>
      </c>
      <c r="G342" s="2" t="s">
        <v>27</v>
      </c>
      <c r="H342" s="2" t="s">
        <v>61</v>
      </c>
      <c r="I342" s="2" t="s">
        <v>2</v>
      </c>
      <c r="J342" s="2" t="s">
        <v>661</v>
      </c>
      <c r="K342" s="30">
        <v>1</v>
      </c>
      <c r="L342" s="30" t="s">
        <v>1215</v>
      </c>
      <c r="M342" s="21">
        <f>'[11]Бак-проект'!N6</f>
        <v>71.625</v>
      </c>
      <c r="N342" s="21">
        <f>'[11]Бак-проект'!O6</f>
        <v>21.771130950346674</v>
      </c>
      <c r="O342" s="21">
        <f>'[11]Бак-проект'!P6</f>
        <v>30.395994346033749</v>
      </c>
      <c r="P342" s="21">
        <f>'[11]Бак-проект'!T6</f>
        <v>77.428571428571431</v>
      </c>
      <c r="Q342" s="25">
        <f>'[11]Бак-проект'!U6</f>
        <v>31</v>
      </c>
      <c r="R342" s="25">
        <f>'[11]Бак-проект'!V6</f>
        <v>96</v>
      </c>
    </row>
    <row r="343" spans="1:18" ht="46.8" x14ac:dyDescent="0.3">
      <c r="A343" s="2" t="s">
        <v>988</v>
      </c>
      <c r="B343" s="2" t="s">
        <v>990</v>
      </c>
      <c r="C343" s="2" t="s">
        <v>591</v>
      </c>
      <c r="D343" s="2" t="s">
        <v>989</v>
      </c>
      <c r="E343" s="2" t="s">
        <v>22</v>
      </c>
      <c r="F343" s="2" t="s">
        <v>28</v>
      </c>
      <c r="G343" s="2" t="s">
        <v>23</v>
      </c>
      <c r="H343" s="2" t="s">
        <v>61</v>
      </c>
      <c r="I343" s="2" t="s">
        <v>2</v>
      </c>
      <c r="J343" s="2" t="s">
        <v>661</v>
      </c>
      <c r="K343" s="30"/>
      <c r="L343" s="30"/>
      <c r="M343" s="21">
        <f>'[11]Бак-проект'!N7</f>
        <v>55.25</v>
      </c>
      <c r="N343" s="21">
        <f>'[11]Бак-проект'!O7</f>
        <v>20.796634343085422</v>
      </c>
      <c r="O343" s="21">
        <f>'[11]Бак-проект'!P7</f>
        <v>37.640967136806189</v>
      </c>
      <c r="P343" s="21">
        <f>'[11]Бак-проект'!T7</f>
        <v>49.428571428571431</v>
      </c>
      <c r="Q343" s="25">
        <f>'[11]Бак-проект'!U7</f>
        <v>29</v>
      </c>
      <c r="R343" s="25">
        <f>'[11]Бак-проект'!V7</f>
        <v>96</v>
      </c>
    </row>
    <row r="344" spans="1:18" ht="31.2" x14ac:dyDescent="0.3">
      <c r="A344" s="2" t="s">
        <v>687</v>
      </c>
      <c r="B344" s="2" t="s">
        <v>688</v>
      </c>
      <c r="C344" s="2" t="s">
        <v>59</v>
      </c>
      <c r="D344" s="2" t="s">
        <v>689</v>
      </c>
      <c r="E344" s="2" t="s">
        <v>49</v>
      </c>
      <c r="F344" s="2"/>
      <c r="G344" s="2"/>
      <c r="H344" s="2" t="s">
        <v>61</v>
      </c>
      <c r="I344" s="2" t="s">
        <v>2</v>
      </c>
      <c r="J344" s="2" t="s">
        <v>661</v>
      </c>
      <c r="K344" s="30"/>
      <c r="L344" s="30"/>
      <c r="M344" s="21">
        <f>'[11]Бак-проект'!N8</f>
        <v>40</v>
      </c>
      <c r="N344" s="21">
        <f>'[11]Бак-проект'!O8</f>
        <v>18.83006714197877</v>
      </c>
      <c r="O344" s="21">
        <f>'[11]Бак-проект'!P8</f>
        <v>47.075167854946926</v>
      </c>
      <c r="P344" s="21">
        <f>'[11]Бак-проект'!T8</f>
        <v>40</v>
      </c>
      <c r="Q344" s="25">
        <f>'[11]Бак-проект'!U8</f>
        <v>17</v>
      </c>
      <c r="R344" s="25">
        <f>'[11]Бак-проект'!V8</f>
        <v>72</v>
      </c>
    </row>
    <row r="345" spans="1:18" ht="31.2" x14ac:dyDescent="0.3">
      <c r="A345" s="2" t="s">
        <v>662</v>
      </c>
      <c r="B345" s="2" t="s">
        <v>663</v>
      </c>
      <c r="C345" s="2" t="s">
        <v>110</v>
      </c>
      <c r="D345" s="2" t="s">
        <v>664</v>
      </c>
      <c r="E345" s="2" t="s">
        <v>28</v>
      </c>
      <c r="F345" s="2"/>
      <c r="G345" s="2" t="s">
        <v>27</v>
      </c>
      <c r="H345" s="2" t="s">
        <v>61</v>
      </c>
      <c r="I345" s="2" t="s">
        <v>2</v>
      </c>
      <c r="J345" s="2" t="s">
        <v>661</v>
      </c>
      <c r="K345" s="30"/>
      <c r="L345" s="30"/>
      <c r="M345" s="21">
        <f>'[11]Бак-проект'!N9</f>
        <v>35</v>
      </c>
      <c r="N345" s="21">
        <f>'[11]Бак-проект'!O9</f>
        <v>25.416530054277668</v>
      </c>
      <c r="O345" s="21">
        <f>'[11]Бак-проект'!P9</f>
        <v>72.618657297936196</v>
      </c>
      <c r="P345" s="21">
        <f>'[11]Бак-проект'!T9</f>
        <v>27.428571428571427</v>
      </c>
      <c r="Q345" s="25">
        <f>'[11]Бак-проект'!U9</f>
        <v>12</v>
      </c>
      <c r="R345" s="25">
        <f>'[11]Бак-проект'!V9</f>
        <v>88</v>
      </c>
    </row>
    <row r="346" spans="1:18" ht="46.8" x14ac:dyDescent="0.3">
      <c r="A346" s="2" t="s">
        <v>690</v>
      </c>
      <c r="B346" s="2" t="s">
        <v>691</v>
      </c>
      <c r="C346" s="2" t="s">
        <v>6</v>
      </c>
      <c r="D346" s="2" t="s">
        <v>692</v>
      </c>
      <c r="E346" s="2" t="s">
        <v>28</v>
      </c>
      <c r="F346" s="2"/>
      <c r="G346" s="2" t="s">
        <v>27</v>
      </c>
      <c r="H346" s="2" t="s">
        <v>61</v>
      </c>
      <c r="I346" s="2" t="s">
        <v>2</v>
      </c>
      <c r="J346" s="2" t="s">
        <v>661</v>
      </c>
      <c r="K346" s="30"/>
      <c r="L346" s="30"/>
      <c r="M346" s="21">
        <f>'[11]Бак-проект'!N10</f>
        <v>59.5</v>
      </c>
      <c r="N346" s="21">
        <f>'[11]Бак-проект'!O10</f>
        <v>17.419201228201352</v>
      </c>
      <c r="O346" s="21">
        <f>'[11]Бак-проект'!P10</f>
        <v>29.275968450758576</v>
      </c>
      <c r="P346" s="21">
        <f>'[11]Бак-проект'!T10</f>
        <v>54.857142857142854</v>
      </c>
      <c r="Q346" s="25">
        <f>'[11]Бак-проект'!U10</f>
        <v>35</v>
      </c>
      <c r="R346" s="25">
        <f>'[11]Бак-проект'!V10</f>
        <v>92</v>
      </c>
    </row>
    <row r="347" spans="1:18" ht="46.8" x14ac:dyDescent="0.3">
      <c r="A347" s="2" t="s">
        <v>693</v>
      </c>
      <c r="B347" s="2" t="s">
        <v>694</v>
      </c>
      <c r="C347" s="2" t="s">
        <v>117</v>
      </c>
      <c r="D347" s="2" t="s">
        <v>695</v>
      </c>
      <c r="E347" s="2" t="s">
        <v>28</v>
      </c>
      <c r="F347" s="2" t="s">
        <v>28</v>
      </c>
      <c r="G347" s="2" t="s">
        <v>27</v>
      </c>
      <c r="H347" s="2" t="s">
        <v>61</v>
      </c>
      <c r="I347" s="2" t="s">
        <v>2</v>
      </c>
      <c r="J347" s="2" t="s">
        <v>661</v>
      </c>
      <c r="K347" s="30"/>
      <c r="L347" s="30"/>
      <c r="M347" s="21">
        <f>'[11]Бак-проект'!N11</f>
        <v>39.375</v>
      </c>
      <c r="N347" s="21">
        <f>'[11]Бак-проект'!O11</f>
        <v>25.031052143858666</v>
      </c>
      <c r="O347" s="21">
        <f>'[11]Бак-проект'!P11</f>
        <v>63.570926079641055</v>
      </c>
      <c r="P347" s="21">
        <f>'[11]Бак-проект'!T11</f>
        <v>31.857142857142858</v>
      </c>
      <c r="Q347" s="25">
        <f>'[11]Бак-проект'!U11</f>
        <v>9</v>
      </c>
      <c r="R347" s="25">
        <f>'[11]Бак-проект'!V11</f>
        <v>92</v>
      </c>
    </row>
    <row r="348" spans="1:18" ht="46.8" x14ac:dyDescent="0.3">
      <c r="A348" s="2" t="s">
        <v>699</v>
      </c>
      <c r="B348" s="2" t="s">
        <v>700</v>
      </c>
      <c r="C348" s="2" t="s">
        <v>117</v>
      </c>
      <c r="D348" s="2" t="s">
        <v>701</v>
      </c>
      <c r="E348" s="2" t="s">
        <v>11</v>
      </c>
      <c r="F348" s="2"/>
      <c r="G348" s="2"/>
      <c r="H348" s="2" t="s">
        <v>61</v>
      </c>
      <c r="I348" s="2" t="s">
        <v>2</v>
      </c>
      <c r="J348" s="2" t="s">
        <v>661</v>
      </c>
      <c r="K348" s="30"/>
      <c r="L348" s="30"/>
      <c r="M348" s="21">
        <f>'[11]Бак-проект'!N12</f>
        <v>36.375</v>
      </c>
      <c r="N348" s="21">
        <f>'[11]Бак-проект'!O12</f>
        <v>27.835935150705566</v>
      </c>
      <c r="O348" s="21">
        <f>'[11]Бак-проект'!P12</f>
        <v>76.524907630805686</v>
      </c>
      <c r="P348" s="21">
        <f>'[11]Бак-проект'!T12</f>
        <v>28.428571428571427</v>
      </c>
      <c r="Q348" s="25">
        <f>'[11]Бак-проект'!U12</f>
        <v>10</v>
      </c>
      <c r="R348" s="25">
        <f>'[11]Бак-проект'!V12</f>
        <v>92</v>
      </c>
    </row>
    <row r="349" spans="1:18" ht="46.8" x14ac:dyDescent="0.3">
      <c r="A349" s="2" t="s">
        <v>708</v>
      </c>
      <c r="B349" s="2" t="s">
        <v>709</v>
      </c>
      <c r="C349" s="2" t="s">
        <v>110</v>
      </c>
      <c r="D349" s="2" t="s">
        <v>664</v>
      </c>
      <c r="E349" s="2" t="s">
        <v>28</v>
      </c>
      <c r="F349" s="2"/>
      <c r="G349" s="2" t="s">
        <v>27</v>
      </c>
      <c r="H349" s="2" t="s">
        <v>61</v>
      </c>
      <c r="I349" s="2" t="s">
        <v>2</v>
      </c>
      <c r="J349" s="2" t="s">
        <v>661</v>
      </c>
      <c r="K349" s="30"/>
      <c r="L349" s="30"/>
      <c r="M349" s="21">
        <f>'[11]Бак-проект'!N13</f>
        <v>41.125</v>
      </c>
      <c r="N349" s="21">
        <f>'[11]Бак-проект'!O13</f>
        <v>25.033905579661926</v>
      </c>
      <c r="O349" s="21">
        <f>'[11]Бак-проект'!P13</f>
        <v>60.872718734740246</v>
      </c>
      <c r="P349" s="21">
        <f>'[11]Бак-проект'!T13</f>
        <v>41.125</v>
      </c>
      <c r="Q349" s="25">
        <f>'[11]Бак-проект'!U13</f>
        <v>6</v>
      </c>
      <c r="R349" s="25">
        <f>'[11]Бак-проект'!V13</f>
        <v>84</v>
      </c>
    </row>
    <row r="350" spans="1:18" ht="31.2" x14ac:dyDescent="0.3">
      <c r="A350" s="2" t="s">
        <v>710</v>
      </c>
      <c r="B350" s="2" t="s">
        <v>711</v>
      </c>
      <c r="C350" s="2" t="s">
        <v>59</v>
      </c>
      <c r="D350" s="2" t="s">
        <v>712</v>
      </c>
      <c r="E350" s="2" t="s">
        <v>22</v>
      </c>
      <c r="F350" s="2" t="s">
        <v>28</v>
      </c>
      <c r="G350" s="2" t="s">
        <v>27</v>
      </c>
      <c r="H350" s="2" t="s">
        <v>61</v>
      </c>
      <c r="I350" s="2" t="s">
        <v>2</v>
      </c>
      <c r="J350" s="2" t="s">
        <v>661</v>
      </c>
      <c r="K350" s="30"/>
      <c r="L350" s="30"/>
      <c r="M350" s="21">
        <f>'[11]Бак-проект'!N14</f>
        <v>43.75</v>
      </c>
      <c r="N350" s="21">
        <f>'[11]Бак-проект'!O14</f>
        <v>26.407520573827881</v>
      </c>
      <c r="O350" s="21">
        <f>'[11]Бак-проект'!P14</f>
        <v>60.360047025892307</v>
      </c>
      <c r="P350" s="21">
        <f>'[11]Бак-проект'!T14</f>
        <v>36.285714285714285</v>
      </c>
      <c r="Q350" s="25">
        <f>'[11]Бак-проект'!U14</f>
        <v>9</v>
      </c>
      <c r="R350" s="25">
        <f>'[11]Бак-проект'!V14</f>
        <v>96</v>
      </c>
    </row>
    <row r="351" spans="1:18" ht="31.2" x14ac:dyDescent="0.3">
      <c r="A351" s="2" t="s">
        <v>1044</v>
      </c>
      <c r="B351" s="2" t="s">
        <v>1045</v>
      </c>
      <c r="C351" s="2" t="s">
        <v>1034</v>
      </c>
      <c r="D351" s="2" t="s">
        <v>1043</v>
      </c>
      <c r="E351" s="2" t="s">
        <v>11</v>
      </c>
      <c r="F351" s="2"/>
      <c r="G351" s="2"/>
      <c r="H351" s="2" t="s">
        <v>61</v>
      </c>
      <c r="I351" s="2" t="s">
        <v>2</v>
      </c>
      <c r="J351" s="2" t="s">
        <v>661</v>
      </c>
      <c r="K351" s="30"/>
      <c r="L351" s="30"/>
      <c r="M351" s="21">
        <f>'[11]Бак-проект'!N15</f>
        <v>63.875</v>
      </c>
      <c r="N351" s="21">
        <f>'[11]Бак-проект'!O15</f>
        <v>20.904117844509557</v>
      </c>
      <c r="O351" s="21">
        <f>'[11]Бак-проект'!P15</f>
        <v>32.726603279075626</v>
      </c>
      <c r="P351" s="21">
        <f>'[11]Бак-проект'!T15</f>
        <v>63.875</v>
      </c>
      <c r="Q351" s="25">
        <f>'[11]Бак-проект'!U15</f>
        <v>36</v>
      </c>
      <c r="R351" s="25">
        <f>'[11]Бак-проект'!V15</f>
        <v>96</v>
      </c>
    </row>
    <row r="352" spans="1:18" ht="46.8" x14ac:dyDescent="0.3">
      <c r="A352" s="2" t="s">
        <v>713</v>
      </c>
      <c r="B352" s="2" t="s">
        <v>714</v>
      </c>
      <c r="C352" s="2" t="s">
        <v>6</v>
      </c>
      <c r="D352" s="2" t="s">
        <v>715</v>
      </c>
      <c r="E352" s="2" t="s">
        <v>28</v>
      </c>
      <c r="F352" s="2" t="s">
        <v>28</v>
      </c>
      <c r="G352" s="2" t="s">
        <v>27</v>
      </c>
      <c r="H352" s="2" t="s">
        <v>61</v>
      </c>
      <c r="I352" s="2" t="s">
        <v>2</v>
      </c>
      <c r="J352" s="2" t="s">
        <v>661</v>
      </c>
      <c r="K352" s="30">
        <v>3</v>
      </c>
      <c r="L352" s="30" t="s">
        <v>1215</v>
      </c>
      <c r="M352" s="21">
        <f>'[11]Бак-проект'!N16</f>
        <v>64.875</v>
      </c>
      <c r="N352" s="21">
        <f>'[11]Бак-проект'!O16</f>
        <v>19.910065652471221</v>
      </c>
      <c r="O352" s="21">
        <f>'[11]Бак-проект'!P16</f>
        <v>30.689889252364118</v>
      </c>
      <c r="P352" s="21">
        <f>'[11]Бак-проект'!T16</f>
        <v>64.875</v>
      </c>
      <c r="Q352" s="25">
        <f>'[11]Бак-проект'!U16</f>
        <v>36</v>
      </c>
      <c r="R352" s="25">
        <f>'[11]Бак-проект'!V16</f>
        <v>96</v>
      </c>
    </row>
    <row r="353" spans="1:18" ht="46.8" x14ac:dyDescent="0.3">
      <c r="A353" s="2" t="s">
        <v>716</v>
      </c>
      <c r="B353" s="2" t="s">
        <v>717</v>
      </c>
      <c r="C353" s="2" t="s">
        <v>74</v>
      </c>
      <c r="D353" s="2" t="s">
        <v>718</v>
      </c>
      <c r="E353" s="2" t="s">
        <v>28</v>
      </c>
      <c r="F353" s="2" t="s">
        <v>28</v>
      </c>
      <c r="G353" s="2" t="s">
        <v>27</v>
      </c>
      <c r="H353" s="2" t="s">
        <v>61</v>
      </c>
      <c r="I353" s="2" t="s">
        <v>2</v>
      </c>
      <c r="J353" s="2" t="s">
        <v>661</v>
      </c>
      <c r="K353" s="30">
        <v>2</v>
      </c>
      <c r="L353" s="30" t="s">
        <v>1215</v>
      </c>
      <c r="M353" s="21">
        <f>'[11]Бак-проект'!N17</f>
        <v>68.5</v>
      </c>
      <c r="N353" s="21">
        <f>'[11]Бак-проект'!O17</f>
        <v>12.200702555883529</v>
      </c>
      <c r="O353" s="21">
        <f>'[11]Бак-проект'!P17</f>
        <v>17.81124460712924</v>
      </c>
      <c r="P353" s="21">
        <f>'[11]Бак-проект'!T17</f>
        <v>68.5</v>
      </c>
      <c r="Q353" s="25">
        <f>'[11]Бак-проект'!U17</f>
        <v>55</v>
      </c>
      <c r="R353" s="25">
        <f>'[11]Бак-проект'!V17</f>
        <v>88</v>
      </c>
    </row>
    <row r="354" spans="1:18" ht="31.2" x14ac:dyDescent="0.3">
      <c r="A354" s="2" t="s">
        <v>719</v>
      </c>
      <c r="B354" s="2" t="s">
        <v>721</v>
      </c>
      <c r="C354" s="2" t="s">
        <v>720</v>
      </c>
      <c r="D354" s="2" t="s">
        <v>722</v>
      </c>
      <c r="E354" s="2" t="s">
        <v>49</v>
      </c>
      <c r="F354" s="2"/>
      <c r="G354" s="2"/>
      <c r="H354" s="2" t="s">
        <v>61</v>
      </c>
      <c r="I354" s="2" t="s">
        <v>2</v>
      </c>
      <c r="J354" s="2" t="s">
        <v>661</v>
      </c>
      <c r="K354" s="30"/>
      <c r="L354" s="30"/>
      <c r="M354" s="21">
        <f>'[11]Бак-проект'!N18</f>
        <v>51.125</v>
      </c>
      <c r="N354" s="21">
        <f>'[11]Бак-проект'!O18</f>
        <v>19.931579394088597</v>
      </c>
      <c r="O354" s="21">
        <f>'[11]Бак-проект'!P18</f>
        <v>38.985974364965472</v>
      </c>
      <c r="P354" s="21">
        <f>'[11]Бак-проект'!T18</f>
        <v>51.125</v>
      </c>
      <c r="Q354" s="25">
        <f>'[11]Бак-проект'!U18</f>
        <v>17</v>
      </c>
      <c r="R354" s="25">
        <f>'[11]Бак-проект'!V18</f>
        <v>84</v>
      </c>
    </row>
    <row r="355" spans="1:18" ht="31.2" x14ac:dyDescent="0.3">
      <c r="A355" s="2" t="s">
        <v>723</v>
      </c>
      <c r="B355" s="2" t="s">
        <v>724</v>
      </c>
      <c r="C355" s="2" t="s">
        <v>55</v>
      </c>
      <c r="D355" s="5" t="s">
        <v>725</v>
      </c>
      <c r="E355" s="5" t="s">
        <v>28</v>
      </c>
      <c r="F355" s="5" t="s">
        <v>28</v>
      </c>
      <c r="G355" s="5" t="s">
        <v>27</v>
      </c>
      <c r="H355" s="2" t="s">
        <v>61</v>
      </c>
      <c r="I355" s="2" t="s">
        <v>2</v>
      </c>
      <c r="J355" s="2" t="s">
        <v>661</v>
      </c>
      <c r="K355" s="30"/>
      <c r="L355" s="30"/>
      <c r="M355" s="21">
        <f>'[11]Бак-проект'!N19</f>
        <v>47</v>
      </c>
      <c r="N355" s="21">
        <f>'[11]Бак-проект'!O19</f>
        <v>19.427520980005951</v>
      </c>
      <c r="O355" s="21">
        <f>'[11]Бак-проект'!P19</f>
        <v>41.335151021289256</v>
      </c>
      <c r="P355" s="21">
        <f>'[11]Бак-проект'!T19</f>
        <v>47</v>
      </c>
      <c r="Q355" s="25">
        <f>'[11]Бак-проект'!U19</f>
        <v>18</v>
      </c>
      <c r="R355" s="25">
        <f>'[11]Бак-проект'!V19</f>
        <v>80</v>
      </c>
    </row>
    <row r="356" spans="1:18" ht="46.8" x14ac:dyDescent="0.3">
      <c r="A356" s="2" t="s">
        <v>726</v>
      </c>
      <c r="B356" s="2" t="s">
        <v>728</v>
      </c>
      <c r="C356" s="2" t="s">
        <v>591</v>
      </c>
      <c r="D356" s="2" t="s">
        <v>727</v>
      </c>
      <c r="E356" s="2" t="s">
        <v>22</v>
      </c>
      <c r="F356" s="2" t="s">
        <v>22</v>
      </c>
      <c r="G356" s="2" t="s">
        <v>23</v>
      </c>
      <c r="H356" s="2" t="s">
        <v>61</v>
      </c>
      <c r="I356" s="2" t="s">
        <v>2</v>
      </c>
      <c r="J356" s="2" t="s">
        <v>661</v>
      </c>
      <c r="K356" s="30"/>
      <c r="L356" s="30"/>
      <c r="M356" s="21">
        <f>'[11]Бак-проект'!N20</f>
        <v>42.75</v>
      </c>
      <c r="N356" s="21">
        <f>'[11]Бак-проект'!O20</f>
        <v>21.887700394774882</v>
      </c>
      <c r="O356" s="21">
        <f>'[11]Бак-проект'!P20</f>
        <v>51.199299169064048</v>
      </c>
      <c r="P356" s="21">
        <f>'[11]Бак-проект'!T20</f>
        <v>36.285714285714285</v>
      </c>
      <c r="Q356" s="25">
        <f>'[11]Бак-проект'!U20</f>
        <v>15</v>
      </c>
      <c r="R356" s="25">
        <f>'[11]Бак-проект'!V20</f>
        <v>88</v>
      </c>
    </row>
    <row r="357" spans="1:18" ht="46.8" x14ac:dyDescent="0.3">
      <c r="A357" s="37" t="s">
        <v>731</v>
      </c>
      <c r="B357" s="37" t="s">
        <v>732</v>
      </c>
      <c r="C357" s="37" t="s">
        <v>273</v>
      </c>
      <c r="D357" s="2" t="s">
        <v>733</v>
      </c>
      <c r="E357" s="2" t="s">
        <v>28</v>
      </c>
      <c r="F357" s="2" t="s">
        <v>28</v>
      </c>
      <c r="G357" s="2" t="s">
        <v>27</v>
      </c>
      <c r="H357" s="37" t="s">
        <v>62</v>
      </c>
      <c r="I357" s="37" t="s">
        <v>0</v>
      </c>
      <c r="J357" s="37" t="s">
        <v>661</v>
      </c>
      <c r="K357" s="38"/>
      <c r="L357" s="38"/>
      <c r="M357" s="21">
        <f>'[11]Маг-нир'!N5</f>
        <v>42.222222222222221</v>
      </c>
      <c r="N357" s="21">
        <f>'[11]Маг-нир'!O5</f>
        <v>21.276617316773933</v>
      </c>
      <c r="O357" s="21">
        <f>'[11]Маг-нир'!P5</f>
        <v>50.391988381832995</v>
      </c>
      <c r="P357" s="40">
        <f>'[11]Маг-нир'!T5</f>
        <v>37.25</v>
      </c>
      <c r="Q357" s="25">
        <f>'[11]Маг-нир'!U5</f>
        <v>12</v>
      </c>
      <c r="R357" s="25">
        <f>'[11]Маг-нир'!V5</f>
        <v>82</v>
      </c>
    </row>
    <row r="358" spans="1:18" ht="46.8" x14ac:dyDescent="0.3">
      <c r="A358" s="2" t="s">
        <v>734</v>
      </c>
      <c r="B358" s="2" t="s">
        <v>735</v>
      </c>
      <c r="C358" s="2" t="s">
        <v>6</v>
      </c>
      <c r="D358" s="2" t="s">
        <v>686</v>
      </c>
      <c r="E358" s="2" t="s">
        <v>28</v>
      </c>
      <c r="F358" s="2" t="s">
        <v>28</v>
      </c>
      <c r="G358" s="2" t="s">
        <v>27</v>
      </c>
      <c r="H358" s="2" t="s">
        <v>62</v>
      </c>
      <c r="I358" s="2" t="s">
        <v>0</v>
      </c>
      <c r="J358" s="2" t="s">
        <v>661</v>
      </c>
      <c r="K358" s="30">
        <v>1</v>
      </c>
      <c r="L358" s="30" t="s">
        <v>1217</v>
      </c>
      <c r="M358" s="21">
        <f>'[11]Маг-нир'!N6</f>
        <v>89.333333333333329</v>
      </c>
      <c r="N358" s="21">
        <f>'[11]Маг-нир'!O6</f>
        <v>12.539936203984453</v>
      </c>
      <c r="O358" s="21">
        <f>'[11]Маг-нир'!P6</f>
        <v>14.037242019385582</v>
      </c>
      <c r="P358" s="21">
        <f>'[11]Маг-нир'!T6</f>
        <v>92.25</v>
      </c>
      <c r="Q358" s="25">
        <f>'[11]Маг-нир'!U6</f>
        <v>66</v>
      </c>
      <c r="R358" s="25">
        <f>'[11]Маг-нир'!V6</f>
        <v>100</v>
      </c>
    </row>
    <row r="359" spans="1:18" ht="31.2" x14ac:dyDescent="0.3">
      <c r="A359" s="2" t="s">
        <v>931</v>
      </c>
      <c r="B359" s="2" t="s">
        <v>933</v>
      </c>
      <c r="C359" s="2" t="s">
        <v>565</v>
      </c>
      <c r="D359" s="2" t="s">
        <v>932</v>
      </c>
      <c r="E359" s="2" t="s">
        <v>22</v>
      </c>
      <c r="F359" s="2" t="s">
        <v>28</v>
      </c>
      <c r="G359" s="2" t="s">
        <v>27</v>
      </c>
      <c r="H359" s="2" t="s">
        <v>62</v>
      </c>
      <c r="I359" s="2" t="s">
        <v>0</v>
      </c>
      <c r="J359" s="2" t="s">
        <v>661</v>
      </c>
      <c r="K359" s="30"/>
      <c r="L359" s="30"/>
      <c r="M359" s="21">
        <f>'[11]Маг-нир'!N7</f>
        <v>56.333333333333336</v>
      </c>
      <c r="N359" s="21">
        <f>'[11]Маг-нир'!O7</f>
        <v>17.036725037400821</v>
      </c>
      <c r="O359" s="21">
        <f>'[11]Маг-нир'!P7</f>
        <v>30.242707166983706</v>
      </c>
      <c r="P359" s="21">
        <f>'[11]Маг-нир'!T7</f>
        <v>52.125</v>
      </c>
      <c r="Q359" s="25">
        <f>'[11]Маг-нир'!U7</f>
        <v>39</v>
      </c>
      <c r="R359" s="25">
        <f>'[11]Маг-нир'!V7</f>
        <v>90</v>
      </c>
    </row>
    <row r="360" spans="1:18" ht="62.4" x14ac:dyDescent="0.3">
      <c r="A360" s="2" t="s">
        <v>738</v>
      </c>
      <c r="B360" s="2" t="s">
        <v>739</v>
      </c>
      <c r="C360" s="2" t="s">
        <v>6</v>
      </c>
      <c r="D360" s="2" t="s">
        <v>692</v>
      </c>
      <c r="E360" s="2" t="s">
        <v>28</v>
      </c>
      <c r="F360" s="2"/>
      <c r="G360" s="2" t="s">
        <v>27</v>
      </c>
      <c r="H360" s="2" t="s">
        <v>62</v>
      </c>
      <c r="I360" s="2" t="s">
        <v>0</v>
      </c>
      <c r="J360" s="2" t="s">
        <v>661</v>
      </c>
      <c r="K360" s="30"/>
      <c r="L360" s="30"/>
      <c r="M360" s="21">
        <f>'[11]Маг-нир'!N8</f>
        <v>57.888888888888886</v>
      </c>
      <c r="N360" s="21">
        <f>'[11]Маг-нир'!O8</f>
        <v>12.898104942630576</v>
      </c>
      <c r="O360" s="21">
        <f>'[11]Маг-нир'!P8</f>
        <v>22.280795486310019</v>
      </c>
      <c r="P360" s="21">
        <f>'[11]Маг-нир'!T8</f>
        <v>57.888888888888886</v>
      </c>
      <c r="Q360" s="25">
        <f>'[11]Маг-нир'!U8</f>
        <v>42</v>
      </c>
      <c r="R360" s="25">
        <f>'[11]Маг-нир'!V8</f>
        <v>80</v>
      </c>
    </row>
    <row r="361" spans="1:18" ht="46.8" x14ac:dyDescent="0.3">
      <c r="A361" s="2" t="s">
        <v>742</v>
      </c>
      <c r="B361" s="2" t="s">
        <v>743</v>
      </c>
      <c r="C361" s="2" t="s">
        <v>164</v>
      </c>
      <c r="D361" s="2" t="s">
        <v>744</v>
      </c>
      <c r="E361" s="2" t="s">
        <v>22</v>
      </c>
      <c r="F361" s="2" t="s">
        <v>28</v>
      </c>
      <c r="G361" s="2" t="s">
        <v>745</v>
      </c>
      <c r="H361" s="2" t="s">
        <v>62</v>
      </c>
      <c r="I361" s="2" t="s">
        <v>0</v>
      </c>
      <c r="J361" s="2" t="s">
        <v>661</v>
      </c>
      <c r="K361" s="30"/>
      <c r="L361" s="30"/>
      <c r="M361" s="21">
        <f>'[11]Маг-нир'!N9</f>
        <v>43.444444444444443</v>
      </c>
      <c r="N361" s="21">
        <f>'[11]Маг-нир'!O9</f>
        <v>13.884443733105689</v>
      </c>
      <c r="O361" s="21">
        <f>'[11]Маг-нир'!P9</f>
        <v>31.959077646534833</v>
      </c>
      <c r="P361" s="21">
        <f>'[11]Маг-нир'!T9</f>
        <v>43.444444444444443</v>
      </c>
      <c r="Q361" s="25">
        <f>'[11]Маг-нир'!U9</f>
        <v>21</v>
      </c>
      <c r="R361" s="25">
        <f>'[11]Маг-нир'!V9</f>
        <v>64</v>
      </c>
    </row>
    <row r="362" spans="1:18" ht="46.8" x14ac:dyDescent="0.3">
      <c r="A362" s="2" t="s">
        <v>752</v>
      </c>
      <c r="B362" s="2" t="s">
        <v>753</v>
      </c>
      <c r="C362" s="2" t="s">
        <v>74</v>
      </c>
      <c r="D362" s="2" t="s">
        <v>698</v>
      </c>
      <c r="E362" s="2" t="s">
        <v>28</v>
      </c>
      <c r="F362" s="2" t="s">
        <v>28</v>
      </c>
      <c r="G362" s="2" t="s">
        <v>177</v>
      </c>
      <c r="H362" s="2" t="s">
        <v>62</v>
      </c>
      <c r="I362" s="2" t="s">
        <v>0</v>
      </c>
      <c r="J362" s="2" t="s">
        <v>661</v>
      </c>
      <c r="K362" s="30"/>
      <c r="L362" s="30"/>
      <c r="M362" s="21">
        <f>'[11]Маг-нир'!N10</f>
        <v>66.444444444444443</v>
      </c>
      <c r="N362" s="21">
        <f>'[11]Маг-нир'!O10</f>
        <v>16.897567214773179</v>
      </c>
      <c r="O362" s="21">
        <f>'[11]Маг-нир'!P10</f>
        <v>25.43112122624726</v>
      </c>
      <c r="P362" s="21">
        <f>'[11]Маг-нир'!T10</f>
        <v>66.444444444444443</v>
      </c>
      <c r="Q362" s="25">
        <f>'[11]Маг-нир'!U10</f>
        <v>40</v>
      </c>
      <c r="R362" s="25">
        <f>'[11]Маг-нир'!V10</f>
        <v>86</v>
      </c>
    </row>
    <row r="363" spans="1:18" ht="31.2" x14ac:dyDescent="0.3">
      <c r="A363" s="2" t="s">
        <v>754</v>
      </c>
      <c r="B363" s="2" t="s">
        <v>755</v>
      </c>
      <c r="C363" s="2" t="s">
        <v>59</v>
      </c>
      <c r="D363" s="2" t="s">
        <v>756</v>
      </c>
      <c r="E363" s="2" t="s">
        <v>28</v>
      </c>
      <c r="F363" s="2" t="s">
        <v>28</v>
      </c>
      <c r="G363" s="2" t="s">
        <v>27</v>
      </c>
      <c r="H363" s="2" t="s">
        <v>62</v>
      </c>
      <c r="I363" s="2" t="s">
        <v>0</v>
      </c>
      <c r="J363" s="2" t="s">
        <v>661</v>
      </c>
      <c r="K363" s="30"/>
      <c r="L363" s="30"/>
      <c r="M363" s="21">
        <f>'[11]Маг-нир'!N11</f>
        <v>45.222222222222221</v>
      </c>
      <c r="N363" s="21">
        <f>'[11]Маг-нир'!O11</f>
        <v>21.176506899024787</v>
      </c>
      <c r="O363" s="21">
        <f>'[11]Маг-нир'!P11</f>
        <v>46.827656533470048</v>
      </c>
      <c r="P363" s="21">
        <f>'[11]Маг-нир'!T11</f>
        <v>45.222222222222221</v>
      </c>
      <c r="Q363" s="25">
        <f>'[11]Маг-нир'!U11</f>
        <v>18</v>
      </c>
      <c r="R363" s="25">
        <f>'[11]Маг-нир'!V11</f>
        <v>76</v>
      </c>
    </row>
    <row r="364" spans="1:18" ht="31.2" x14ac:dyDescent="0.3">
      <c r="A364" s="2" t="s">
        <v>757</v>
      </c>
      <c r="B364" s="2" t="s">
        <v>758</v>
      </c>
      <c r="C364" s="2" t="s">
        <v>720</v>
      </c>
      <c r="D364" s="2" t="s">
        <v>759</v>
      </c>
      <c r="E364" s="2" t="s">
        <v>28</v>
      </c>
      <c r="F364" s="2"/>
      <c r="G364" s="2" t="s">
        <v>27</v>
      </c>
      <c r="H364" s="2" t="s">
        <v>62</v>
      </c>
      <c r="I364" s="2" t="s">
        <v>0</v>
      </c>
      <c r="J364" s="2" t="s">
        <v>661</v>
      </c>
      <c r="K364" s="30"/>
      <c r="L364" s="30"/>
      <c r="M364" s="21">
        <f>'[11]Маг-нир'!N12</f>
        <v>46.333333333333336</v>
      </c>
      <c r="N364" s="21">
        <f>'[11]Маг-нир'!O12</f>
        <v>22.079402165819616</v>
      </c>
      <c r="O364" s="21">
        <f>'[11]Маг-нир'!P12</f>
        <v>47.653385969394854</v>
      </c>
      <c r="P364" s="21">
        <f>'[11]Маг-нир'!T12</f>
        <v>46.333333333333336</v>
      </c>
      <c r="Q364" s="25">
        <f>'[11]Маг-нир'!U12</f>
        <v>19</v>
      </c>
      <c r="R364" s="25">
        <f>'[11]Маг-нир'!V12</f>
        <v>72</v>
      </c>
    </row>
    <row r="365" spans="1:18" ht="62.4" x14ac:dyDescent="0.3">
      <c r="A365" s="2" t="s">
        <v>760</v>
      </c>
      <c r="B365" s="2" t="s">
        <v>761</v>
      </c>
      <c r="C365" s="2" t="s">
        <v>591</v>
      </c>
      <c r="D365" s="2" t="s">
        <v>762</v>
      </c>
      <c r="E365" s="2" t="s">
        <v>22</v>
      </c>
      <c r="F365" s="2" t="s">
        <v>28</v>
      </c>
      <c r="G365" s="2" t="s">
        <v>23</v>
      </c>
      <c r="H365" s="2" t="s">
        <v>62</v>
      </c>
      <c r="I365" s="2" t="s">
        <v>0</v>
      </c>
      <c r="J365" s="2" t="s">
        <v>661</v>
      </c>
      <c r="K365" s="30"/>
      <c r="L365" s="30"/>
      <c r="M365" s="21">
        <f>'[11]Маг-нир'!N13</f>
        <v>59.111111111111114</v>
      </c>
      <c r="N365" s="21">
        <f>'[11]Маг-нир'!O13</f>
        <v>19.656070591832727</v>
      </c>
      <c r="O365" s="21">
        <f>'[11]Маг-нир'!P13</f>
        <v>33.252751001220773</v>
      </c>
      <c r="P365" s="21">
        <f>'[11]Маг-нир'!T13</f>
        <v>59.111111111111114</v>
      </c>
      <c r="Q365" s="25">
        <f>'[11]Маг-нир'!U13</f>
        <v>34</v>
      </c>
      <c r="R365" s="25">
        <f>'[11]Маг-нир'!V13</f>
        <v>84</v>
      </c>
    </row>
    <row r="366" spans="1:18" ht="46.8" x14ac:dyDescent="0.3">
      <c r="A366" s="2" t="s">
        <v>763</v>
      </c>
      <c r="B366" s="2" t="s">
        <v>764</v>
      </c>
      <c r="C366" s="2" t="s">
        <v>59</v>
      </c>
      <c r="D366" s="2" t="s">
        <v>765</v>
      </c>
      <c r="E366" s="2" t="s">
        <v>28</v>
      </c>
      <c r="F366" s="2" t="s">
        <v>28</v>
      </c>
      <c r="G366" s="2" t="s">
        <v>27</v>
      </c>
      <c r="H366" s="2" t="s">
        <v>62</v>
      </c>
      <c r="I366" s="2" t="s">
        <v>0</v>
      </c>
      <c r="J366" s="2" t="s">
        <v>661</v>
      </c>
      <c r="K366" s="30"/>
      <c r="L366" s="30"/>
      <c r="M366" s="21">
        <f>'[11]Маг-нир'!N14</f>
        <v>62.666666666666664</v>
      </c>
      <c r="N366" s="21">
        <f>'[11]Маг-нир'!O14</f>
        <v>16.859715300087366</v>
      </c>
      <c r="O366" s="21">
        <f>'[11]Маг-нир'!P14</f>
        <v>26.903801010777713</v>
      </c>
      <c r="P366" s="21">
        <f>'[11]Маг-нир'!T14</f>
        <v>66.75</v>
      </c>
      <c r="Q366" s="25">
        <f>'[11]Маг-нир'!U14</f>
        <v>30</v>
      </c>
      <c r="R366" s="25">
        <f>'[11]Маг-нир'!V14</f>
        <v>78</v>
      </c>
    </row>
    <row r="367" spans="1:18" ht="46.8" x14ac:dyDescent="0.3">
      <c r="A367" s="2" t="s">
        <v>766</v>
      </c>
      <c r="B367" s="2" t="s">
        <v>768</v>
      </c>
      <c r="C367" s="2" t="s">
        <v>591</v>
      </c>
      <c r="D367" s="2" t="s">
        <v>767</v>
      </c>
      <c r="E367" s="2" t="s">
        <v>45</v>
      </c>
      <c r="F367" s="2" t="s">
        <v>28</v>
      </c>
      <c r="G367" s="2" t="s">
        <v>23</v>
      </c>
      <c r="H367" s="2" t="s">
        <v>62</v>
      </c>
      <c r="I367" s="2" t="s">
        <v>0</v>
      </c>
      <c r="J367" s="2" t="s">
        <v>661</v>
      </c>
      <c r="K367" s="30">
        <v>2</v>
      </c>
      <c r="L367" s="30" t="s">
        <v>1217</v>
      </c>
      <c r="M367" s="21">
        <f>'[11]Маг-нир'!N15</f>
        <v>75.444444444444443</v>
      </c>
      <c r="N367" s="21">
        <f>'[11]Маг-нир'!O15</f>
        <v>16.063243065389297</v>
      </c>
      <c r="O367" s="21">
        <f>'[11]Маг-нир'!P15</f>
        <v>21.291485653682425</v>
      </c>
      <c r="P367" s="21">
        <f>'[11]Маг-нир'!T15</f>
        <v>75.444444444444443</v>
      </c>
      <c r="Q367" s="25">
        <f>'[11]Маг-нир'!U15</f>
        <v>53</v>
      </c>
      <c r="R367" s="25">
        <f>'[11]Маг-нир'!V15</f>
        <v>96</v>
      </c>
    </row>
    <row r="368" spans="1:18" ht="46.8" x14ac:dyDescent="0.3">
      <c r="A368" s="2" t="s">
        <v>769</v>
      </c>
      <c r="B368" s="2" t="s">
        <v>770</v>
      </c>
      <c r="C368" s="2" t="s">
        <v>164</v>
      </c>
      <c r="D368" s="2" t="s">
        <v>771</v>
      </c>
      <c r="E368" s="2" t="s">
        <v>22</v>
      </c>
      <c r="F368" s="2" t="s">
        <v>28</v>
      </c>
      <c r="G368" s="2" t="s">
        <v>23</v>
      </c>
      <c r="H368" s="2" t="s">
        <v>62</v>
      </c>
      <c r="I368" s="2" t="s">
        <v>0</v>
      </c>
      <c r="J368" s="2" t="s">
        <v>661</v>
      </c>
      <c r="K368" s="30">
        <v>3</v>
      </c>
      <c r="L368" s="30" t="s">
        <v>1217</v>
      </c>
      <c r="M368" s="21">
        <f>'[11]Маг-нир'!N16</f>
        <v>68.333333333333329</v>
      </c>
      <c r="N368" s="21">
        <f>'[11]Маг-нир'!O16</f>
        <v>17.363755354185336</v>
      </c>
      <c r="O368" s="21">
        <f>'[11]Маг-нир'!P16</f>
        <v>25.410373689051713</v>
      </c>
      <c r="P368" s="21">
        <f>'[11]Маг-нир'!T16</f>
        <v>72.25</v>
      </c>
      <c r="Q368" s="25">
        <f>'[11]Маг-нир'!U16</f>
        <v>37</v>
      </c>
      <c r="R368" s="25">
        <f>'[11]Маг-нир'!V16</f>
        <v>92</v>
      </c>
    </row>
    <row r="369" spans="1:18" ht="31.2" x14ac:dyDescent="0.3">
      <c r="A369" s="2" t="s">
        <v>772</v>
      </c>
      <c r="B369" s="2" t="s">
        <v>773</v>
      </c>
      <c r="C369" s="2" t="s">
        <v>156</v>
      </c>
      <c r="D369" s="2" t="s">
        <v>774</v>
      </c>
      <c r="E369" s="2" t="s">
        <v>28</v>
      </c>
      <c r="F369" s="2"/>
      <c r="G369" s="2" t="s">
        <v>27</v>
      </c>
      <c r="H369" s="2" t="s">
        <v>62</v>
      </c>
      <c r="I369" s="2" t="s">
        <v>0</v>
      </c>
      <c r="J369" s="2" t="s">
        <v>661</v>
      </c>
      <c r="K369" s="30"/>
      <c r="L369" s="30"/>
      <c r="M369" s="21">
        <f>'[11]Маг-нир'!N17</f>
        <v>60.222222222222221</v>
      </c>
      <c r="N369" s="21">
        <f>'[11]Маг-нир'!O17</f>
        <v>20.166666666666664</v>
      </c>
      <c r="O369" s="21">
        <f>'[11]Маг-нир'!P17</f>
        <v>33.487084870848705</v>
      </c>
      <c r="P369" s="21">
        <f>'[11]Маг-нир'!T17</f>
        <v>60.222222222222221</v>
      </c>
      <c r="Q369" s="25">
        <f>'[11]Маг-нир'!U17</f>
        <v>28</v>
      </c>
      <c r="R369" s="25">
        <f>'[11]Маг-нир'!V17</f>
        <v>82</v>
      </c>
    </row>
    <row r="370" spans="1:18" ht="62.4" x14ac:dyDescent="0.3">
      <c r="A370" s="2" t="s">
        <v>775</v>
      </c>
      <c r="B370" s="2" t="s">
        <v>776</v>
      </c>
      <c r="C370" s="2" t="s">
        <v>113</v>
      </c>
      <c r="D370" s="2" t="s">
        <v>777</v>
      </c>
      <c r="E370" s="2" t="s">
        <v>28</v>
      </c>
      <c r="F370" s="2" t="s">
        <v>28</v>
      </c>
      <c r="G370" s="2" t="s">
        <v>27</v>
      </c>
      <c r="H370" s="2" t="s">
        <v>62</v>
      </c>
      <c r="I370" s="2" t="s">
        <v>0</v>
      </c>
      <c r="J370" s="2" t="s">
        <v>661</v>
      </c>
      <c r="K370" s="30"/>
      <c r="L370" s="30"/>
      <c r="M370" s="21">
        <f>'[11]Маг-нир'!N18</f>
        <v>47.444444444444443</v>
      </c>
      <c r="N370" s="21">
        <f>'[11]Маг-нир'!O18</f>
        <v>13.13498297592265</v>
      </c>
      <c r="O370" s="21">
        <f>'[11]Маг-нир'!P18</f>
        <v>27.684975827471632</v>
      </c>
      <c r="P370" s="21">
        <f>'[11]Маг-нир'!T18</f>
        <v>47.444444444444443</v>
      </c>
      <c r="Q370" s="25">
        <f>'[11]Маг-нир'!U18</f>
        <v>28</v>
      </c>
      <c r="R370" s="25">
        <f>'[11]Маг-нир'!V18</f>
        <v>64</v>
      </c>
    </row>
    <row r="371" spans="1:18" ht="46.8" x14ac:dyDescent="0.3">
      <c r="A371" s="2" t="s">
        <v>729</v>
      </c>
      <c r="B371" s="2" t="s">
        <v>730</v>
      </c>
      <c r="C371" s="2" t="s">
        <v>283</v>
      </c>
      <c r="D371" s="2" t="s">
        <v>660</v>
      </c>
      <c r="E371" s="2" t="s">
        <v>28</v>
      </c>
      <c r="F371" s="2" t="s">
        <v>28</v>
      </c>
      <c r="G371" s="2" t="s">
        <v>27</v>
      </c>
      <c r="H371" s="2" t="s">
        <v>62</v>
      </c>
      <c r="I371" s="2" t="s">
        <v>2</v>
      </c>
      <c r="J371" s="2" t="s">
        <v>661</v>
      </c>
      <c r="K371" s="30">
        <v>3</v>
      </c>
      <c r="L371" s="30" t="s">
        <v>1218</v>
      </c>
      <c r="M371" s="21">
        <f>'[11]Маг-проект'!N5</f>
        <v>68.25</v>
      </c>
      <c r="N371" s="21">
        <f>'[11]Маг-проект'!O5</f>
        <v>16.042354654387331</v>
      </c>
      <c r="O371" s="21">
        <f>'[11]Маг-проект'!P5</f>
        <v>23.505281544889865</v>
      </c>
      <c r="P371" s="21">
        <f>'[11]Маг-проект'!T5</f>
        <v>68.25</v>
      </c>
      <c r="Q371" s="25">
        <f>'[11]Маг-проект'!U5</f>
        <v>44</v>
      </c>
      <c r="R371" s="25">
        <f>'[11]Маг-проект'!V5</f>
        <v>86</v>
      </c>
    </row>
    <row r="372" spans="1:18" ht="46.8" x14ac:dyDescent="0.3">
      <c r="A372" s="2" t="s">
        <v>1157</v>
      </c>
      <c r="B372" s="2" t="s">
        <v>736</v>
      </c>
      <c r="C372" s="2" t="s">
        <v>117</v>
      </c>
      <c r="D372" s="2" t="s">
        <v>737</v>
      </c>
      <c r="E372" s="2" t="s">
        <v>28</v>
      </c>
      <c r="F372" s="2" t="s">
        <v>28</v>
      </c>
      <c r="G372" s="2" t="s">
        <v>27</v>
      </c>
      <c r="H372" s="2" t="s">
        <v>62</v>
      </c>
      <c r="I372" s="2" t="s">
        <v>2</v>
      </c>
      <c r="J372" s="2" t="s">
        <v>661</v>
      </c>
      <c r="K372" s="30">
        <v>1</v>
      </c>
      <c r="L372" s="30" t="s">
        <v>1218</v>
      </c>
      <c r="M372" s="21">
        <f>'[11]Маг-проект'!N10</f>
        <v>70.625</v>
      </c>
      <c r="N372" s="21">
        <f>'[11]Маг-проект'!O10</f>
        <v>15.070666873101535</v>
      </c>
      <c r="O372" s="21">
        <f>'[11]Маг-проект'!P10</f>
        <v>21.338997342444653</v>
      </c>
      <c r="P372" s="21">
        <f>'[11]Маг-проект'!T10</f>
        <v>74.571428571428569</v>
      </c>
      <c r="Q372" s="25">
        <f>'[11]Маг-проект'!U10</f>
        <v>43</v>
      </c>
      <c r="R372" s="25">
        <f>'[11]Маг-проект'!V10</f>
        <v>94</v>
      </c>
    </row>
    <row r="373" spans="1:18" ht="46.8" x14ac:dyDescent="0.3">
      <c r="A373" s="2" t="s">
        <v>740</v>
      </c>
      <c r="B373" s="2" t="s">
        <v>741</v>
      </c>
      <c r="C373" s="2" t="s">
        <v>74</v>
      </c>
      <c r="D373" s="2" t="s">
        <v>718</v>
      </c>
      <c r="E373" s="2" t="s">
        <v>28</v>
      </c>
      <c r="F373" s="2" t="s">
        <v>28</v>
      </c>
      <c r="G373" s="2" t="s">
        <v>27</v>
      </c>
      <c r="H373" s="2" t="s">
        <v>62</v>
      </c>
      <c r="I373" s="2" t="s">
        <v>2</v>
      </c>
      <c r="J373" s="2" t="s">
        <v>661</v>
      </c>
      <c r="K373" s="30"/>
      <c r="L373" s="30"/>
      <c r="M373" s="21">
        <f>'[11]Маг-проект'!N6</f>
        <v>64.25</v>
      </c>
      <c r="N373" s="21">
        <f>'[11]Маг-проект'!O6</f>
        <v>9.0198194470367792</v>
      </c>
      <c r="O373" s="21">
        <f>'[11]Маг-проект'!P6</f>
        <v>14.038629489551408</v>
      </c>
      <c r="P373" s="21">
        <f>'[11]Маг-проект'!T6</f>
        <v>66.714285714285708</v>
      </c>
      <c r="Q373" s="25">
        <f>'[11]Маг-проект'!U6</f>
        <v>47</v>
      </c>
      <c r="R373" s="25">
        <f>'[11]Маг-проект'!V6</f>
        <v>76</v>
      </c>
    </row>
    <row r="374" spans="1:18" ht="31.2" x14ac:dyDescent="0.3">
      <c r="A374" s="2" t="s">
        <v>746</v>
      </c>
      <c r="B374" s="2" t="s">
        <v>747</v>
      </c>
      <c r="C374" s="2" t="s">
        <v>6</v>
      </c>
      <c r="D374" s="2" t="s">
        <v>748</v>
      </c>
      <c r="E374" s="2" t="s">
        <v>28</v>
      </c>
      <c r="F374" s="2" t="s">
        <v>28</v>
      </c>
      <c r="G374" s="2" t="s">
        <v>263</v>
      </c>
      <c r="H374" s="2" t="s">
        <v>62</v>
      </c>
      <c r="I374" s="2" t="s">
        <v>2</v>
      </c>
      <c r="J374" s="2" t="s">
        <v>661</v>
      </c>
      <c r="K374" s="30"/>
      <c r="L374" s="30"/>
      <c r="M374" s="21">
        <f>'[11]Маг-проект'!N7</f>
        <v>55.25</v>
      </c>
      <c r="N374" s="21">
        <f>'[11]Маг-проект'!O7</f>
        <v>11.398621470536312</v>
      </c>
      <c r="O374" s="21">
        <f>'[11]Маг-проект'!P7</f>
        <v>20.630989086943551</v>
      </c>
      <c r="P374" s="21">
        <f>'[11]Маг-проект'!T7</f>
        <v>52.285714285714285</v>
      </c>
      <c r="Q374" s="25">
        <f>'[11]Маг-проект'!U7</f>
        <v>40</v>
      </c>
      <c r="R374" s="25">
        <f>'[11]Маг-проект'!V7</f>
        <v>76</v>
      </c>
    </row>
    <row r="375" spans="1:18" ht="46.8" x14ac:dyDescent="0.3">
      <c r="A375" s="2" t="s">
        <v>749</v>
      </c>
      <c r="B375" s="2" t="s">
        <v>750</v>
      </c>
      <c r="C375" s="2" t="s">
        <v>117</v>
      </c>
      <c r="D375" s="2" t="s">
        <v>751</v>
      </c>
      <c r="E375" s="2" t="s">
        <v>22</v>
      </c>
      <c r="F375" s="2" t="s">
        <v>28</v>
      </c>
      <c r="G375" s="2" t="s">
        <v>23</v>
      </c>
      <c r="H375" s="2" t="s">
        <v>62</v>
      </c>
      <c r="I375" s="2" t="s">
        <v>2</v>
      </c>
      <c r="J375" s="2" t="s">
        <v>661</v>
      </c>
      <c r="K375" s="30">
        <v>2</v>
      </c>
      <c r="L375" s="30" t="s">
        <v>1218</v>
      </c>
      <c r="M375" s="21">
        <f>'[11]Маг-проект'!N8</f>
        <v>64</v>
      </c>
      <c r="N375" s="21">
        <f>'[11]Маг-проект'!O8</f>
        <v>16.639024696692498</v>
      </c>
      <c r="O375" s="21">
        <f>'[11]Маг-проект'!P8</f>
        <v>25.998476088582027</v>
      </c>
      <c r="P375" s="21">
        <f>'[11]Маг-проект'!T8</f>
        <v>68.571428571428569</v>
      </c>
      <c r="Q375" s="25">
        <f>'[11]Маг-проект'!U8</f>
        <v>32</v>
      </c>
      <c r="R375" s="25">
        <f>'[11]Маг-проект'!V8</f>
        <v>88</v>
      </c>
    </row>
    <row r="376" spans="1:18" ht="62.4" x14ac:dyDescent="0.3">
      <c r="A376" s="2" t="s">
        <v>1058</v>
      </c>
      <c r="B376" s="2" t="s">
        <v>1059</v>
      </c>
      <c r="C376" s="2" t="s">
        <v>1034</v>
      </c>
      <c r="D376" s="2" t="s">
        <v>1060</v>
      </c>
      <c r="E376" s="2" t="s">
        <v>28</v>
      </c>
      <c r="F376" s="2"/>
      <c r="G376" s="2" t="s">
        <v>27</v>
      </c>
      <c r="H376" s="2" t="s">
        <v>62</v>
      </c>
      <c r="I376" s="2" t="s">
        <v>2</v>
      </c>
      <c r="J376" s="2" t="s">
        <v>661</v>
      </c>
      <c r="K376" s="30"/>
      <c r="L376" s="30"/>
      <c r="M376" s="21">
        <f>'[11]Маг-проект'!N9</f>
        <v>40.25</v>
      </c>
      <c r="N376" s="21">
        <f>'[11]Маг-проект'!O9</f>
        <v>14.95469348207636</v>
      </c>
      <c r="O376" s="21">
        <f>'[11]Маг-проект'!P9</f>
        <v>37.154517967891579</v>
      </c>
      <c r="P376" s="21">
        <f>'[11]Маг-проект'!T9</f>
        <v>44.714285714285715</v>
      </c>
      <c r="Q376" s="25">
        <f>'[11]Маг-проект'!U9</f>
        <v>9</v>
      </c>
      <c r="R376" s="25">
        <f>'[11]Маг-проект'!V9</f>
        <v>60</v>
      </c>
    </row>
    <row r="377" spans="1:18" ht="46.8" x14ac:dyDescent="0.3">
      <c r="A377" s="2" t="s">
        <v>1137</v>
      </c>
      <c r="B377" s="2" t="s">
        <v>1136</v>
      </c>
      <c r="C377" s="2" t="s">
        <v>278</v>
      </c>
      <c r="D377" s="2" t="s">
        <v>1138</v>
      </c>
      <c r="E377" s="2" t="s">
        <v>28</v>
      </c>
      <c r="F377" s="2" t="s">
        <v>1139</v>
      </c>
      <c r="G377" s="2" t="s">
        <v>27</v>
      </c>
      <c r="H377" s="2" t="s">
        <v>61</v>
      </c>
      <c r="I377" s="2" t="s">
        <v>0</v>
      </c>
      <c r="J377" s="2" t="s">
        <v>682</v>
      </c>
      <c r="K377" s="30"/>
      <c r="L377" s="30"/>
      <c r="M377" s="21">
        <f>[12]бак_нир!L5</f>
        <v>42.833333333333336</v>
      </c>
      <c r="N377" s="21">
        <f>[12]бак_нир!M5</f>
        <v>23.404415537813943</v>
      </c>
      <c r="O377" s="21">
        <f>[12]бак_нир!N5</f>
        <v>54.640658843145381</v>
      </c>
      <c r="P377" s="21">
        <f>[12]бак_нир!R5</f>
        <v>34.4</v>
      </c>
      <c r="Q377" s="25">
        <f>[12]бак_нир!S5</f>
        <v>20</v>
      </c>
      <c r="R377" s="25">
        <f>[12]бак_нир!T5</f>
        <v>85</v>
      </c>
    </row>
    <row r="378" spans="1:18" ht="46.8" x14ac:dyDescent="0.3">
      <c r="A378" s="2" t="s">
        <v>778</v>
      </c>
      <c r="B378" s="2" t="s">
        <v>779</v>
      </c>
      <c r="C378" s="2" t="s">
        <v>283</v>
      </c>
      <c r="D378" s="2" t="s">
        <v>780</v>
      </c>
      <c r="E378" s="2" t="s">
        <v>28</v>
      </c>
      <c r="F378" s="2" t="s">
        <v>28</v>
      </c>
      <c r="G378" s="2" t="s">
        <v>132</v>
      </c>
      <c r="H378" s="2" t="s">
        <v>61</v>
      </c>
      <c r="I378" s="2" t="s">
        <v>2</v>
      </c>
      <c r="J378" s="2" t="s">
        <v>682</v>
      </c>
      <c r="K378" s="30"/>
      <c r="L378" s="30"/>
      <c r="M378" s="21">
        <f>[12]бак_проект!M5</f>
        <v>45.875</v>
      </c>
      <c r="N378" s="21">
        <f>[12]бак_проект!N5</f>
        <v>14.055375179217787</v>
      </c>
      <c r="O378" s="21">
        <f>[12]бак_проект!O5</f>
        <v>30.638420009194085</v>
      </c>
      <c r="P378" s="21">
        <f>[12]бак_проект!S5</f>
        <v>45.875</v>
      </c>
      <c r="Q378" s="25">
        <f>[12]бак_проект!T5</f>
        <v>23</v>
      </c>
      <c r="R378" s="25">
        <f>[12]бак_проект!U5</f>
        <v>64</v>
      </c>
    </row>
    <row r="379" spans="1:18" ht="31.2" x14ac:dyDescent="0.3">
      <c r="A379" s="2" t="s">
        <v>1046</v>
      </c>
      <c r="B379" s="2" t="s">
        <v>1047</v>
      </c>
      <c r="C379" s="2" t="s">
        <v>1034</v>
      </c>
      <c r="D379" s="2" t="s">
        <v>1048</v>
      </c>
      <c r="E379" s="2" t="s">
        <v>49</v>
      </c>
      <c r="F379" s="2"/>
      <c r="G379" s="2"/>
      <c r="H379" s="2" t="s">
        <v>61</v>
      </c>
      <c r="I379" s="2" t="s">
        <v>2</v>
      </c>
      <c r="J379" s="2" t="s">
        <v>682</v>
      </c>
      <c r="K379" s="30">
        <v>1</v>
      </c>
      <c r="L379" s="30" t="s">
        <v>1220</v>
      </c>
      <c r="M379" s="21">
        <f>[12]бак_проект!M6</f>
        <v>81.75</v>
      </c>
      <c r="N379" s="21">
        <f>[12]бак_проект!N6</f>
        <v>9.5730275849836097</v>
      </c>
      <c r="O379" s="21">
        <f>[12]бак_проект!O6</f>
        <v>11.710125486218482</v>
      </c>
      <c r="P379" s="21">
        <f>[12]бак_проект!S6</f>
        <v>81.75</v>
      </c>
      <c r="Q379" s="25">
        <f>[12]бак_проект!T6</f>
        <v>68</v>
      </c>
      <c r="R379" s="25">
        <f>[12]бак_проект!U6</f>
        <v>92</v>
      </c>
    </row>
    <row r="380" spans="1:18" ht="31.2" x14ac:dyDescent="0.3">
      <c r="A380" s="2" t="s">
        <v>781</v>
      </c>
      <c r="B380" s="2" t="s">
        <v>782</v>
      </c>
      <c r="C380" s="2" t="s">
        <v>55</v>
      </c>
      <c r="D380" s="2" t="s">
        <v>783</v>
      </c>
      <c r="E380" s="2" t="s">
        <v>45</v>
      </c>
      <c r="F380" s="2" t="s">
        <v>22</v>
      </c>
      <c r="G380" s="2" t="s">
        <v>23</v>
      </c>
      <c r="H380" s="2" t="s">
        <v>61</v>
      </c>
      <c r="I380" s="2" t="s">
        <v>0</v>
      </c>
      <c r="J380" s="2" t="s">
        <v>682</v>
      </c>
      <c r="K380" s="30">
        <v>1</v>
      </c>
      <c r="L380" s="30" t="s">
        <v>1219</v>
      </c>
      <c r="M380" s="21">
        <f>[12]бак_нир!L6</f>
        <v>88.571428571428569</v>
      </c>
      <c r="N380" s="21">
        <f>[12]бак_нир!M6</f>
        <v>11.731114508819999</v>
      </c>
      <c r="O380" s="21">
        <f>[12]бак_нир!N6</f>
        <v>13.244806703506452</v>
      </c>
      <c r="P380" s="21">
        <f>[12]бак_нир!R6</f>
        <v>88.571428571428569</v>
      </c>
      <c r="Q380" s="25">
        <f>[12]бак_нир!S6</f>
        <v>69</v>
      </c>
      <c r="R380" s="25">
        <f>[12]бак_нир!T6</f>
        <v>100</v>
      </c>
    </row>
    <row r="381" spans="1:18" ht="31.2" x14ac:dyDescent="0.3">
      <c r="A381" s="2" t="s">
        <v>784</v>
      </c>
      <c r="B381" s="2" t="s">
        <v>785</v>
      </c>
      <c r="C381" s="2" t="s">
        <v>156</v>
      </c>
      <c r="D381" s="2" t="s">
        <v>786</v>
      </c>
      <c r="E381" s="2" t="s">
        <v>28</v>
      </c>
      <c r="F381" s="2"/>
      <c r="G381" s="2" t="s">
        <v>27</v>
      </c>
      <c r="H381" s="2" t="s">
        <v>61</v>
      </c>
      <c r="I381" s="2" t="s">
        <v>2</v>
      </c>
      <c r="J381" s="2" t="s">
        <v>682</v>
      </c>
      <c r="K381" s="30"/>
      <c r="L381" s="30"/>
      <c r="M381" s="21">
        <f>[12]бак_проект!M8</f>
        <v>57.875</v>
      </c>
      <c r="N381" s="21">
        <f>[12]бак_проект!N8</f>
        <v>23.491259772823714</v>
      </c>
      <c r="O381" s="21">
        <f>[12]бак_проект!O8</f>
        <v>40.589649715462137</v>
      </c>
      <c r="P381" s="21">
        <f>[12]бак_проект!S8</f>
        <v>57.875</v>
      </c>
      <c r="Q381" s="25">
        <f>[12]бак_проект!T8</f>
        <v>28</v>
      </c>
      <c r="R381" s="25">
        <f>[12]бак_проект!U8</f>
        <v>100</v>
      </c>
    </row>
    <row r="382" spans="1:18" ht="31.2" x14ac:dyDescent="0.3">
      <c r="A382" s="2" t="s">
        <v>1049</v>
      </c>
      <c r="B382" s="2" t="s">
        <v>1050</v>
      </c>
      <c r="C382" s="2" t="s">
        <v>1034</v>
      </c>
      <c r="D382" s="2" t="s">
        <v>1048</v>
      </c>
      <c r="E382" s="2" t="s">
        <v>49</v>
      </c>
      <c r="F382" s="2"/>
      <c r="G382" s="2"/>
      <c r="H382" s="2" t="s">
        <v>61</v>
      </c>
      <c r="I382" s="2" t="s">
        <v>2</v>
      </c>
      <c r="J382" s="2" t="s">
        <v>682</v>
      </c>
      <c r="K382" s="30">
        <v>2</v>
      </c>
      <c r="L382" s="30" t="s">
        <v>1220</v>
      </c>
      <c r="M382" s="21">
        <f>[12]бак_проект!M9</f>
        <v>75.375</v>
      </c>
      <c r="N382" s="21">
        <f>[12]бак_проект!N9</f>
        <v>17.975678012247549</v>
      </c>
      <c r="O382" s="21">
        <f>[12]бак_проект!O9</f>
        <v>23.848329037807694</v>
      </c>
      <c r="P382" s="21">
        <f>[12]бак_проект!S9</f>
        <v>75.375</v>
      </c>
      <c r="Q382" s="25">
        <f>[12]бак_проект!T9</f>
        <v>52</v>
      </c>
      <c r="R382" s="25">
        <f>[12]бак_проект!U9</f>
        <v>96</v>
      </c>
    </row>
    <row r="383" spans="1:18" ht="46.8" x14ac:dyDescent="0.3">
      <c r="A383" s="2" t="s">
        <v>787</v>
      </c>
      <c r="B383" s="2" t="s">
        <v>788</v>
      </c>
      <c r="C383" s="2" t="s">
        <v>156</v>
      </c>
      <c r="D383" s="2" t="s">
        <v>789</v>
      </c>
      <c r="E383" s="2" t="s">
        <v>28</v>
      </c>
      <c r="F383" s="2" t="s">
        <v>28</v>
      </c>
      <c r="G383" s="2" t="s">
        <v>27</v>
      </c>
      <c r="H383" s="2" t="s">
        <v>62</v>
      </c>
      <c r="I383" s="2" t="s">
        <v>0</v>
      </c>
      <c r="J383" s="2" t="s">
        <v>682</v>
      </c>
      <c r="K383" s="30"/>
      <c r="L383" s="30"/>
      <c r="M383" s="21">
        <f>[12]маг_нир!L5</f>
        <v>73.5</v>
      </c>
      <c r="N383" s="21">
        <f>[12]маг_нир!M5</f>
        <v>18.822858443923973</v>
      </c>
      <c r="O383" s="21">
        <f>[12]маг_нир!N5</f>
        <v>25.60933121622309</v>
      </c>
      <c r="P383" s="21">
        <f>[12]маг_нир!R5</f>
        <v>73.5</v>
      </c>
      <c r="Q383" s="25">
        <f>[12]маг_нир!S5</f>
        <v>50</v>
      </c>
      <c r="R383" s="25">
        <f>[12]маг_нир!T5</f>
        <v>100</v>
      </c>
    </row>
    <row r="384" spans="1:18" ht="46.8" x14ac:dyDescent="0.3">
      <c r="A384" s="2" t="s">
        <v>1149</v>
      </c>
      <c r="B384" s="2" t="s">
        <v>1150</v>
      </c>
      <c r="C384" s="2" t="s">
        <v>278</v>
      </c>
      <c r="D384" s="2" t="s">
        <v>1151</v>
      </c>
      <c r="E384" s="2" t="s">
        <v>45</v>
      </c>
      <c r="F384" s="2" t="s">
        <v>22</v>
      </c>
      <c r="G384" s="2" t="s">
        <v>23</v>
      </c>
      <c r="H384" s="2" t="s">
        <v>62</v>
      </c>
      <c r="I384" s="2" t="s">
        <v>0</v>
      </c>
      <c r="J384" s="2" t="s">
        <v>682</v>
      </c>
      <c r="K384" s="30"/>
      <c r="L384" s="30"/>
      <c r="M384" s="21">
        <f>[12]маг_нир!L6</f>
        <v>67.333333333333329</v>
      </c>
      <c r="N384" s="21">
        <f>[12]маг_нир!M6</f>
        <v>25.327192238119615</v>
      </c>
      <c r="O384" s="21">
        <f>[12]маг_нир!N6</f>
        <v>37.614641937801416</v>
      </c>
      <c r="P384" s="21">
        <f>[12]маг_нир!R6</f>
        <v>76.8</v>
      </c>
      <c r="Q384" s="25">
        <f>[12]маг_нир!S6</f>
        <v>20</v>
      </c>
      <c r="R384" s="25">
        <f>[12]маг_нир!T6</f>
        <v>95</v>
      </c>
    </row>
    <row r="385" spans="1:18" ht="31.2" x14ac:dyDescent="0.3">
      <c r="A385" s="2" t="s">
        <v>790</v>
      </c>
      <c r="B385" s="2" t="s">
        <v>791</v>
      </c>
      <c r="C385" s="2" t="s">
        <v>55</v>
      </c>
      <c r="D385" s="2" t="s">
        <v>792</v>
      </c>
      <c r="E385" s="2" t="s">
        <v>22</v>
      </c>
      <c r="F385" s="2" t="s">
        <v>28</v>
      </c>
      <c r="G385" s="2" t="s">
        <v>27</v>
      </c>
      <c r="H385" s="2" t="s">
        <v>62</v>
      </c>
      <c r="I385" s="2" t="s">
        <v>0</v>
      </c>
      <c r="J385" s="2" t="s">
        <v>682</v>
      </c>
      <c r="K385" s="30"/>
      <c r="L385" s="30"/>
      <c r="M385" s="21">
        <f>[12]маг_нир!L7</f>
        <v>79</v>
      </c>
      <c r="N385" s="21">
        <f>[12]маг_нир!M7</f>
        <v>10.881176406988354</v>
      </c>
      <c r="O385" s="21">
        <f>[12]маг_нир!N7</f>
        <v>13.773641021504247</v>
      </c>
      <c r="P385" s="21">
        <f>[12]маг_нир!R7</f>
        <v>79</v>
      </c>
      <c r="Q385" s="25">
        <f>[12]маг_нир!S7</f>
        <v>64</v>
      </c>
      <c r="R385" s="25">
        <f>[12]маг_нир!T7</f>
        <v>87</v>
      </c>
    </row>
    <row r="386" spans="1:18" ht="46.8" x14ac:dyDescent="0.3">
      <c r="A386" s="2" t="s">
        <v>1155</v>
      </c>
      <c r="B386" s="2" t="s">
        <v>1156</v>
      </c>
      <c r="C386" s="2" t="s">
        <v>278</v>
      </c>
      <c r="D386" s="2" t="s">
        <v>1138</v>
      </c>
      <c r="E386" s="2" t="s">
        <v>28</v>
      </c>
      <c r="F386" s="2" t="s">
        <v>1139</v>
      </c>
      <c r="G386" s="2" t="s">
        <v>27</v>
      </c>
      <c r="H386" s="2" t="s">
        <v>62</v>
      </c>
      <c r="I386" s="2" t="s">
        <v>0</v>
      </c>
      <c r="J386" s="2" t="s">
        <v>682</v>
      </c>
      <c r="K386" s="30"/>
      <c r="L386" s="30"/>
      <c r="M386" s="21">
        <f>[12]маг_нир!L8</f>
        <v>73.333333333333329</v>
      </c>
      <c r="N386" s="21">
        <f>[12]маг_нир!M8</f>
        <v>16.169930941926328</v>
      </c>
      <c r="O386" s="21">
        <f>[12]маг_нир!N8</f>
        <v>22.049905829899537</v>
      </c>
      <c r="P386" s="21">
        <f>[12]маг_нир!R8</f>
        <v>73.333333333333329</v>
      </c>
      <c r="Q386" s="25">
        <f>[12]маг_нир!S8</f>
        <v>55</v>
      </c>
      <c r="R386" s="25">
        <f>[12]маг_нир!T8</f>
        <v>96</v>
      </c>
    </row>
    <row r="387" spans="1:18" ht="46.8" x14ac:dyDescent="0.3">
      <c r="A387" s="2" t="s">
        <v>793</v>
      </c>
      <c r="B387" s="2" t="s">
        <v>794</v>
      </c>
      <c r="C387" s="2" t="s">
        <v>6</v>
      </c>
      <c r="D387" s="2" t="s">
        <v>795</v>
      </c>
      <c r="E387" s="2" t="s">
        <v>28</v>
      </c>
      <c r="F387" s="2" t="s">
        <v>28</v>
      </c>
      <c r="G387" s="2" t="s">
        <v>27</v>
      </c>
      <c r="H387" s="2" t="s">
        <v>62</v>
      </c>
      <c r="I387" s="2" t="s">
        <v>0</v>
      </c>
      <c r="J387" s="2" t="s">
        <v>682</v>
      </c>
      <c r="K387" s="30">
        <v>1</v>
      </c>
      <c r="L387" s="30" t="s">
        <v>1221</v>
      </c>
      <c r="M387" s="21">
        <f>[12]маг_нир!L9</f>
        <v>85</v>
      </c>
      <c r="N387" s="21">
        <f>[12]маг_нир!M9</f>
        <v>29.745587908125131</v>
      </c>
      <c r="O387" s="21">
        <f>[12]маг_нир!N9</f>
        <v>34.994809303676625</v>
      </c>
      <c r="P387" s="21">
        <f>[12]маг_нир!R9</f>
        <v>97</v>
      </c>
      <c r="Q387" s="25">
        <f>[12]маг_нир!S9</f>
        <v>25</v>
      </c>
      <c r="R387" s="25">
        <f>[12]маг_нир!T9</f>
        <v>100</v>
      </c>
    </row>
    <row r="388" spans="1:18" ht="46.8" x14ac:dyDescent="0.3">
      <c r="A388" s="2" t="s">
        <v>796</v>
      </c>
      <c r="B388" s="2" t="s">
        <v>797</v>
      </c>
      <c r="C388" s="2" t="s">
        <v>156</v>
      </c>
      <c r="D388" s="2" t="s">
        <v>798</v>
      </c>
      <c r="E388" s="2" t="s">
        <v>45</v>
      </c>
      <c r="F388" s="2" t="s">
        <v>28</v>
      </c>
      <c r="G388" s="2" t="s">
        <v>23</v>
      </c>
      <c r="H388" s="2" t="s">
        <v>62</v>
      </c>
      <c r="I388" s="2" t="s">
        <v>0</v>
      </c>
      <c r="J388" s="2" t="s">
        <v>682</v>
      </c>
      <c r="K388" s="30">
        <v>2</v>
      </c>
      <c r="L388" s="30" t="s">
        <v>1221</v>
      </c>
      <c r="M388" s="21">
        <f>[12]маг_нир!L10</f>
        <v>91.166666666666671</v>
      </c>
      <c r="N388" s="21">
        <f>[12]маг_нир!M10</f>
        <v>10.870449239413574</v>
      </c>
      <c r="O388" s="21">
        <f>[12]маг_нир!N10</f>
        <v>11.923710317455475</v>
      </c>
      <c r="P388" s="21">
        <f>[12]маг_нир!R10</f>
        <v>91.166666666666671</v>
      </c>
      <c r="Q388" s="25">
        <f>[12]маг_нир!S10</f>
        <v>73</v>
      </c>
      <c r="R388" s="25">
        <f>[12]маг_нир!T10</f>
        <v>100</v>
      </c>
    </row>
    <row r="389" spans="1:18" ht="46.8" x14ac:dyDescent="0.3">
      <c r="A389" s="2" t="s">
        <v>799</v>
      </c>
      <c r="B389" s="2" t="s">
        <v>800</v>
      </c>
      <c r="C389" s="2" t="s">
        <v>6</v>
      </c>
      <c r="D389" s="2" t="s">
        <v>801</v>
      </c>
      <c r="E389" s="2" t="s">
        <v>45</v>
      </c>
      <c r="F389" s="2" t="s">
        <v>28</v>
      </c>
      <c r="G389" s="2" t="s">
        <v>27</v>
      </c>
      <c r="H389" s="2" t="s">
        <v>62</v>
      </c>
      <c r="I389" s="2" t="s">
        <v>0</v>
      </c>
      <c r="J389" s="2" t="s">
        <v>682</v>
      </c>
      <c r="K389" s="30">
        <v>3</v>
      </c>
      <c r="L389" s="30" t="s">
        <v>1221</v>
      </c>
      <c r="M389" s="21">
        <f>[12]маг_нир!L11</f>
        <v>82.666666666666671</v>
      </c>
      <c r="N389" s="21">
        <f>[12]маг_нир!M11</f>
        <v>14.962174530016256</v>
      </c>
      <c r="O389" s="21">
        <f>[12]маг_нир!N11</f>
        <v>18.09940467340676</v>
      </c>
      <c r="P389" s="21">
        <f>[12]маг_нир!R11</f>
        <v>82.666666666666671</v>
      </c>
      <c r="Q389" s="25">
        <f>[12]маг_нир!S11</f>
        <v>60</v>
      </c>
      <c r="R389" s="25">
        <f>[12]маг_нир!T11</f>
        <v>96</v>
      </c>
    </row>
    <row r="390" spans="1:18" ht="46.8" x14ac:dyDescent="0.3">
      <c r="A390" s="2" t="s">
        <v>802</v>
      </c>
      <c r="B390" s="2" t="s">
        <v>803</v>
      </c>
      <c r="C390" s="2" t="s">
        <v>84</v>
      </c>
      <c r="D390" s="2" t="s">
        <v>367</v>
      </c>
      <c r="E390" s="2" t="s">
        <v>45</v>
      </c>
      <c r="F390" s="2" t="s">
        <v>22</v>
      </c>
      <c r="G390" s="2" t="s">
        <v>23</v>
      </c>
      <c r="H390" s="2" t="s">
        <v>93</v>
      </c>
      <c r="I390" s="2" t="s">
        <v>2</v>
      </c>
      <c r="J390" s="2" t="s">
        <v>682</v>
      </c>
      <c r="K390" s="30">
        <v>1</v>
      </c>
      <c r="L390" s="30" t="s">
        <v>1222</v>
      </c>
      <c r="M390" s="21">
        <f>[12]спец_проект!L5</f>
        <v>77.5</v>
      </c>
      <c r="N390" s="21">
        <f>[12]спец_проект!M5</f>
        <v>15.795568998931314</v>
      </c>
      <c r="O390" s="21">
        <f>[12]спец_проект!N5</f>
        <v>20.38137935345976</v>
      </c>
      <c r="P390" s="21">
        <f>[12]спец_проект!R5</f>
        <v>77.5</v>
      </c>
      <c r="Q390" s="25">
        <f>[12]спец_проект!S5</f>
        <v>51</v>
      </c>
      <c r="R390" s="25">
        <f>[12]спец_проект!T5</f>
        <v>94</v>
      </c>
    </row>
    <row r="391" spans="1:18" ht="31.2" x14ac:dyDescent="0.3">
      <c r="A391" s="2" t="s">
        <v>804</v>
      </c>
      <c r="B391" s="2" t="s">
        <v>803</v>
      </c>
      <c r="C391" s="2" t="s">
        <v>84</v>
      </c>
      <c r="D391" s="2" t="s">
        <v>367</v>
      </c>
      <c r="E391" s="2" t="s">
        <v>45</v>
      </c>
      <c r="F391" s="2" t="s">
        <v>22</v>
      </c>
      <c r="G391" s="2" t="s">
        <v>23</v>
      </c>
      <c r="H391" s="2" t="s">
        <v>93</v>
      </c>
      <c r="I391" s="2" t="s">
        <v>2</v>
      </c>
      <c r="J391" s="2" t="s">
        <v>682</v>
      </c>
      <c r="K391" s="30"/>
      <c r="L391" s="30"/>
      <c r="M391" s="21">
        <f>[12]спец_проект!L6</f>
        <v>76.5</v>
      </c>
      <c r="N391" s="21">
        <f>[12]спец_проект!M6</f>
        <v>17.863370342687297</v>
      </c>
      <c r="O391" s="21">
        <f>[12]спец_проект!N6</f>
        <v>23.35081090547359</v>
      </c>
      <c r="P391" s="21">
        <f>[12]спец_проект!R6</f>
        <v>76.5</v>
      </c>
      <c r="Q391" s="25">
        <f>[12]спец_проект!S6</f>
        <v>45</v>
      </c>
      <c r="R391" s="25">
        <f>[12]спец_проект!T6</f>
        <v>94</v>
      </c>
    </row>
    <row r="392" spans="1:18" ht="31.2" x14ac:dyDescent="0.3">
      <c r="A392" s="2" t="s">
        <v>1165</v>
      </c>
      <c r="B392" s="2" t="s">
        <v>1164</v>
      </c>
      <c r="C392" s="2" t="s">
        <v>5</v>
      </c>
      <c r="D392" s="2" t="s">
        <v>280</v>
      </c>
      <c r="E392" s="2" t="s">
        <v>28</v>
      </c>
      <c r="F392" s="2" t="s">
        <v>28</v>
      </c>
      <c r="G392" s="2" t="s">
        <v>27</v>
      </c>
      <c r="H392" s="2" t="s">
        <v>62</v>
      </c>
      <c r="I392" s="2" t="s">
        <v>0</v>
      </c>
      <c r="J392" s="2" t="s">
        <v>270</v>
      </c>
      <c r="K392" s="30">
        <v>1</v>
      </c>
      <c r="L392" s="30" t="s">
        <v>1193</v>
      </c>
      <c r="M392" s="21">
        <f>[4]маг_нир!L12</f>
        <v>77.666666666666671</v>
      </c>
      <c r="N392" s="21">
        <f>[4]маг_нир!M12</f>
        <v>13.868429375143169</v>
      </c>
      <c r="O392" s="21">
        <f>[4]маг_нир!N12</f>
        <v>17.856346834948287</v>
      </c>
      <c r="P392" s="21">
        <f>[4]маг_нир!R12</f>
        <v>77.666666666666671</v>
      </c>
      <c r="Q392" s="25">
        <f>[4]маг_нир!S12</f>
        <v>66</v>
      </c>
      <c r="R392" s="25">
        <f>[4]маг_нир!T12</f>
        <v>93</v>
      </c>
    </row>
    <row r="393" spans="1:18" ht="31.2" x14ac:dyDescent="0.3">
      <c r="A393" s="2" t="s">
        <v>1167</v>
      </c>
      <c r="B393" s="2" t="s">
        <v>1168</v>
      </c>
      <c r="C393" s="2" t="s">
        <v>703</v>
      </c>
      <c r="D393" s="2" t="s">
        <v>1166</v>
      </c>
      <c r="E393" s="2" t="s">
        <v>28</v>
      </c>
      <c r="F393" s="2"/>
      <c r="G393" s="2" t="s">
        <v>27</v>
      </c>
      <c r="H393" s="2" t="s">
        <v>62</v>
      </c>
      <c r="I393" s="2" t="s">
        <v>2</v>
      </c>
      <c r="J393" s="2" t="s">
        <v>418</v>
      </c>
      <c r="K393" s="30"/>
      <c r="L393" s="30"/>
      <c r="M393" s="21">
        <f>[9]Маг_проект!L6</f>
        <v>30.857142857142858</v>
      </c>
      <c r="N393" s="21">
        <f>[9]Маг_проект!M6</f>
        <v>22.281745678384144</v>
      </c>
      <c r="O393" s="21">
        <f>[9]Маг_проект!N6</f>
        <v>72.209360994763429</v>
      </c>
      <c r="P393" s="21">
        <f>[9]Маг_проект!R6</f>
        <v>38</v>
      </c>
      <c r="Q393" s="25">
        <f>[9]Маг_проект!S6</f>
        <v>-12</v>
      </c>
      <c r="R393" s="25">
        <f>[9]Маг_проект!T6</f>
        <v>56</v>
      </c>
    </row>
    <row r="394" spans="1:18" ht="31.2" x14ac:dyDescent="0.3">
      <c r="A394" s="2" t="s">
        <v>1170</v>
      </c>
      <c r="B394" s="2" t="s">
        <v>1169</v>
      </c>
      <c r="C394" s="2" t="s">
        <v>703</v>
      </c>
      <c r="D394" s="2" t="s">
        <v>1166</v>
      </c>
      <c r="E394" s="2" t="s">
        <v>28</v>
      </c>
      <c r="F394" s="2"/>
      <c r="G394" s="2" t="s">
        <v>27</v>
      </c>
      <c r="H394" s="2" t="s">
        <v>61</v>
      </c>
      <c r="I394" s="2" t="s">
        <v>2</v>
      </c>
      <c r="J394" s="2" t="s">
        <v>418</v>
      </c>
      <c r="K394" s="30"/>
      <c r="L394" s="30"/>
      <c r="M394" s="21">
        <f>[9]Бак_проект!M36</f>
        <v>62.833333333333336</v>
      </c>
      <c r="N394" s="21">
        <f>[9]Бак_проект!N36</f>
        <v>3.9200340134578759</v>
      </c>
      <c r="O394" s="21">
        <f>[9]Бак_проект!O36</f>
        <v>6.2387809232751339</v>
      </c>
      <c r="P394" s="21">
        <f>[9]Бак_проект!S36</f>
        <v>62.833333333333336</v>
      </c>
      <c r="Q394" s="25">
        <f>[9]Бак_проект!T36</f>
        <v>60</v>
      </c>
      <c r="R394" s="25">
        <f>[9]Бак_проект!U36</f>
        <v>70</v>
      </c>
    </row>
  </sheetData>
  <autoFilter ref="A1:S394"/>
  <sortState ref="A2:J391">
    <sortCondition ref="J2:J391"/>
    <sortCondition ref="H2:H391"/>
    <sortCondition ref="I2:I391"/>
    <sortCondition ref="A2:A39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workbookViewId="0">
      <selection activeCell="E18" sqref="E18"/>
    </sheetView>
  </sheetViews>
  <sheetFormatPr defaultRowHeight="14.4" x14ac:dyDescent="0.3"/>
  <cols>
    <col min="1" max="1" width="12.109375" style="10" customWidth="1"/>
    <col min="2" max="2" width="35.44140625" style="10" customWidth="1"/>
    <col min="3" max="3" width="7.44140625" style="10" customWidth="1"/>
    <col min="4" max="4" width="8.88671875" style="10"/>
    <col min="5" max="5" width="12" style="10" customWidth="1"/>
    <col min="6" max="7" width="6.44140625" style="10" customWidth="1"/>
    <col min="8" max="8" width="8.88671875" style="10"/>
    <col min="9" max="9" width="6.109375" style="10" customWidth="1"/>
    <col min="10" max="16384" width="8.88671875" style="10"/>
  </cols>
  <sheetData>
    <row r="1" spans="1:11" x14ac:dyDescent="0.3">
      <c r="F1" s="28"/>
      <c r="G1" s="28"/>
      <c r="H1" s="28"/>
      <c r="I1" s="28"/>
      <c r="J1" s="28"/>
      <c r="K1" s="28"/>
    </row>
    <row r="2" spans="1:11" x14ac:dyDescent="0.3">
      <c r="B2" s="12" t="s">
        <v>60</v>
      </c>
      <c r="C2" s="12" t="s">
        <v>667</v>
      </c>
      <c r="D2" s="12" t="s">
        <v>668</v>
      </c>
      <c r="I2" s="27"/>
      <c r="J2" s="27"/>
      <c r="K2" s="27"/>
    </row>
    <row r="3" spans="1:11" x14ac:dyDescent="0.3">
      <c r="B3" s="7" t="s">
        <v>61</v>
      </c>
      <c r="C3" s="8">
        <f>COUNTIF(список!$H$2:$H$399,Анализ!B3)</f>
        <v>194</v>
      </c>
      <c r="D3" s="9">
        <f>C3/$C$6*100</f>
        <v>49.363867684478372</v>
      </c>
      <c r="I3" s="27"/>
      <c r="J3" s="27"/>
      <c r="K3" s="27"/>
    </row>
    <row r="4" spans="1:11" x14ac:dyDescent="0.3">
      <c r="B4" s="7" t="s">
        <v>62</v>
      </c>
      <c r="C4" s="8">
        <f>COUNTIF(список!$H$2:$H$399,Анализ!B4)</f>
        <v>166</v>
      </c>
      <c r="D4" s="9">
        <f t="shared" ref="D4:D5" si="0">C4/$C$6*100</f>
        <v>42.239185750636132</v>
      </c>
    </row>
    <row r="5" spans="1:11" x14ac:dyDescent="0.3">
      <c r="B5" s="7" t="s">
        <v>93</v>
      </c>
      <c r="C5" s="8">
        <f>COUNTIF(список!$H$2:$H$399,Анализ!B5)</f>
        <v>33</v>
      </c>
      <c r="D5" s="9">
        <f t="shared" si="0"/>
        <v>8.3969465648854964</v>
      </c>
      <c r="I5" s="27"/>
      <c r="J5" s="27"/>
      <c r="K5" s="27"/>
    </row>
    <row r="6" spans="1:11" x14ac:dyDescent="0.3">
      <c r="B6" s="11" t="s">
        <v>669</v>
      </c>
      <c r="C6" s="7">
        <f>SUM(C3:C5)</f>
        <v>393</v>
      </c>
      <c r="F6" s="7">
        <f>COUNT(список!$K$2:$K$399)</f>
        <v>98</v>
      </c>
      <c r="G6" s="42">
        <f>F6/C6*100</f>
        <v>24.936386768447839</v>
      </c>
      <c r="I6" s="27"/>
      <c r="J6" s="27"/>
      <c r="K6" s="27"/>
    </row>
    <row r="8" spans="1:11" ht="21.6" customHeight="1" x14ac:dyDescent="0.3">
      <c r="B8" s="12" t="s">
        <v>670</v>
      </c>
      <c r="C8" s="12" t="s">
        <v>667</v>
      </c>
      <c r="D8" s="12" t="s">
        <v>668</v>
      </c>
    </row>
    <row r="9" spans="1:11" ht="28.8" x14ac:dyDescent="0.3">
      <c r="A9" s="12" t="s">
        <v>418</v>
      </c>
      <c r="B9" s="12" t="s">
        <v>671</v>
      </c>
      <c r="C9" s="8">
        <f>COUNTIF(список!$J$2:$J$399,Анализ!A9)</f>
        <v>86</v>
      </c>
      <c r="D9" s="9">
        <f>C9/$C$21*100</f>
        <v>21.882951653944023</v>
      </c>
    </row>
    <row r="10" spans="1:11" ht="28.8" x14ac:dyDescent="0.3">
      <c r="A10" s="12" t="s">
        <v>682</v>
      </c>
      <c r="B10" s="12" t="s">
        <v>672</v>
      </c>
      <c r="C10" s="8">
        <f>COUNTIF(список!$J$2:$J$399,Анализ!A10)</f>
        <v>15</v>
      </c>
      <c r="D10" s="9">
        <f t="shared" ref="D10:D20" si="1">C10/$C$21*100</f>
        <v>3.8167938931297711</v>
      </c>
    </row>
    <row r="11" spans="1:11" x14ac:dyDescent="0.3">
      <c r="A11" s="12" t="s">
        <v>270</v>
      </c>
      <c r="B11" s="12" t="s">
        <v>270</v>
      </c>
      <c r="C11" s="8">
        <f>COUNTIF(список!$J$2:$J$399,Анализ!A11)</f>
        <v>19</v>
      </c>
      <c r="D11" s="9">
        <f t="shared" si="1"/>
        <v>4.8346055979643765</v>
      </c>
    </row>
    <row r="12" spans="1:11" x14ac:dyDescent="0.3">
      <c r="A12" s="12" t="s">
        <v>1087</v>
      </c>
      <c r="B12" s="12" t="s">
        <v>673</v>
      </c>
      <c r="C12" s="8">
        <f>COUNTIF(список!$J$2:$J$399,Анализ!A12)</f>
        <v>17</v>
      </c>
      <c r="D12" s="9">
        <f t="shared" si="1"/>
        <v>4.3256997455470731</v>
      </c>
    </row>
    <row r="13" spans="1:11" x14ac:dyDescent="0.3">
      <c r="A13" s="12" t="s">
        <v>683</v>
      </c>
      <c r="B13" s="12" t="s">
        <v>674</v>
      </c>
      <c r="C13" s="8">
        <f>COUNTIF(список!$J$2:$J$399,Анализ!A13)</f>
        <v>24</v>
      </c>
      <c r="D13" s="9">
        <f t="shared" si="1"/>
        <v>6.1068702290076331</v>
      </c>
    </row>
    <row r="14" spans="1:11" ht="43.2" x14ac:dyDescent="0.3">
      <c r="A14" s="12" t="s">
        <v>555</v>
      </c>
      <c r="B14" s="12" t="s">
        <v>675</v>
      </c>
      <c r="C14" s="8">
        <f>COUNTIF(список!$J$2:$J$399,Анализ!A14)</f>
        <v>43</v>
      </c>
      <c r="D14" s="9">
        <f t="shared" si="1"/>
        <v>10.941475826972011</v>
      </c>
    </row>
    <row r="15" spans="1:11" x14ac:dyDescent="0.3">
      <c r="A15" s="12" t="s">
        <v>661</v>
      </c>
      <c r="B15" s="12" t="s">
        <v>676</v>
      </c>
      <c r="C15" s="8">
        <f>COUNTIF(список!$J$2:$J$399,Анализ!A15)</f>
        <v>40</v>
      </c>
      <c r="D15" s="9">
        <f t="shared" si="1"/>
        <v>10.178117048346055</v>
      </c>
    </row>
    <row r="16" spans="1:11" x14ac:dyDescent="0.3">
      <c r="A16" s="12" t="s">
        <v>181</v>
      </c>
      <c r="B16" s="12" t="s">
        <v>677</v>
      </c>
      <c r="C16" s="8">
        <f>COUNTIF(список!$J$2:$J$399,Анализ!A16)</f>
        <v>35</v>
      </c>
      <c r="D16" s="9">
        <f t="shared" si="1"/>
        <v>8.9058524173027998</v>
      </c>
    </row>
    <row r="17" spans="1:5" ht="28.8" x14ac:dyDescent="0.3">
      <c r="A17" s="12" t="s">
        <v>336</v>
      </c>
      <c r="B17" s="12" t="s">
        <v>678</v>
      </c>
      <c r="C17" s="8">
        <f>COUNTIF(список!$J$2:$J$399,Анализ!A17)</f>
        <v>40</v>
      </c>
      <c r="D17" s="9">
        <f t="shared" si="1"/>
        <v>10.178117048346055</v>
      </c>
    </row>
    <row r="18" spans="1:5" ht="28.8" x14ac:dyDescent="0.3">
      <c r="A18" s="12" t="s">
        <v>319</v>
      </c>
      <c r="B18" s="12" t="s">
        <v>679</v>
      </c>
      <c r="C18" s="8">
        <f>COUNTIF(список!$J$2:$J$399,Анализ!A18)</f>
        <v>9</v>
      </c>
      <c r="D18" s="9">
        <f t="shared" si="1"/>
        <v>2.2900763358778624</v>
      </c>
    </row>
    <row r="19" spans="1:5" ht="28.8" x14ac:dyDescent="0.3">
      <c r="A19" s="12" t="s">
        <v>104</v>
      </c>
      <c r="B19" s="12" t="s">
        <v>680</v>
      </c>
      <c r="C19" s="8">
        <f>COUNTIF(список!$J$2:$J$399,Анализ!A19)</f>
        <v>33</v>
      </c>
      <c r="D19" s="9">
        <f t="shared" si="1"/>
        <v>8.3969465648854964</v>
      </c>
    </row>
    <row r="20" spans="1:5" x14ac:dyDescent="0.3">
      <c r="A20" s="12" t="s">
        <v>17</v>
      </c>
      <c r="B20" s="12" t="s">
        <v>681</v>
      </c>
      <c r="C20" s="8">
        <f>COUNTIF(список!$J$2:$J$399,Анализ!A20)</f>
        <v>32</v>
      </c>
      <c r="D20" s="9">
        <f t="shared" si="1"/>
        <v>8.1424936386768447</v>
      </c>
    </row>
    <row r="21" spans="1:5" x14ac:dyDescent="0.3">
      <c r="B21" s="13"/>
      <c r="C21" s="14">
        <f>SUM(C9:C20)</f>
        <v>393</v>
      </c>
      <c r="D21" s="9">
        <f>C21/$C$21*100</f>
        <v>100</v>
      </c>
    </row>
    <row r="23" spans="1:5" x14ac:dyDescent="0.3">
      <c r="A23" s="12" t="s">
        <v>665</v>
      </c>
      <c r="B23" s="12" t="s">
        <v>666</v>
      </c>
      <c r="C23" s="12" t="s">
        <v>667</v>
      </c>
      <c r="D23" s="12" t="s">
        <v>668</v>
      </c>
    </row>
    <row r="24" spans="1:5" x14ac:dyDescent="0.3">
      <c r="A24" s="12">
        <v>1</v>
      </c>
      <c r="B24" s="17" t="s">
        <v>273</v>
      </c>
      <c r="C24" s="8">
        <f>COUNTIF(список!$C$2:$C$399,Анализ!B24)</f>
        <v>4</v>
      </c>
      <c r="D24" s="9">
        <f t="shared" ref="D24:D47" si="2">C24/$C$59*100</f>
        <v>1.0178117048346056</v>
      </c>
      <c r="E24" s="18" t="s">
        <v>1061</v>
      </c>
    </row>
    <row r="25" spans="1:5" x14ac:dyDescent="0.3">
      <c r="A25" s="12">
        <f t="shared" ref="A25:A58" si="3">A24+1</f>
        <v>2</v>
      </c>
      <c r="B25" s="12" t="s">
        <v>1013</v>
      </c>
      <c r="C25" s="8">
        <f>COUNTIF(список!$C$2:$C$399,Анализ!B25)</f>
        <v>1</v>
      </c>
      <c r="D25" s="9">
        <f t="shared" si="2"/>
        <v>0.2544529262086514</v>
      </c>
    </row>
    <row r="26" spans="1:5" x14ac:dyDescent="0.3">
      <c r="A26" s="12">
        <f t="shared" si="3"/>
        <v>3</v>
      </c>
      <c r="B26" s="12" t="s">
        <v>117</v>
      </c>
      <c r="C26" s="8">
        <f>COUNTIF(список!$C$2:$C$399,Анализ!B26)</f>
        <v>14</v>
      </c>
      <c r="D26" s="9">
        <f t="shared" si="2"/>
        <v>3.5623409669211195</v>
      </c>
    </row>
    <row r="27" spans="1:5" x14ac:dyDescent="0.3">
      <c r="A27" s="12">
        <f t="shared" si="3"/>
        <v>4</v>
      </c>
      <c r="B27" s="12" t="s">
        <v>113</v>
      </c>
      <c r="C27" s="8">
        <f>COUNTIF(список!$C$2:$C$399,Анализ!B27)</f>
        <v>2</v>
      </c>
      <c r="D27" s="9">
        <f t="shared" si="2"/>
        <v>0.5089058524173028</v>
      </c>
    </row>
    <row r="28" spans="1:5" x14ac:dyDescent="0.3">
      <c r="A28" s="12">
        <f t="shared" si="3"/>
        <v>5</v>
      </c>
      <c r="B28" s="12" t="s">
        <v>55</v>
      </c>
      <c r="C28" s="8">
        <f>COUNTIF(список!$C$2:$C$399,Анализ!B28)</f>
        <v>11</v>
      </c>
      <c r="D28" s="9">
        <f t="shared" si="2"/>
        <v>2.7989821882951653</v>
      </c>
    </row>
    <row r="29" spans="1:5" x14ac:dyDescent="0.3">
      <c r="A29" s="12">
        <f t="shared" si="3"/>
        <v>6</v>
      </c>
      <c r="B29" s="12" t="s">
        <v>610</v>
      </c>
      <c r="C29" s="8">
        <f>COUNTIF(список!$C$2:$C$399,Анализ!B29)</f>
        <v>4</v>
      </c>
      <c r="D29" s="9">
        <f t="shared" si="2"/>
        <v>1.0178117048346056</v>
      </c>
    </row>
    <row r="30" spans="1:5" x14ac:dyDescent="0.3">
      <c r="A30" s="12">
        <f t="shared" si="3"/>
        <v>7</v>
      </c>
      <c r="B30" s="12" t="s">
        <v>565</v>
      </c>
      <c r="C30" s="8">
        <f>COUNTIF(список!$C$2:$C$399,Анализ!B30)</f>
        <v>15</v>
      </c>
      <c r="D30" s="9">
        <f t="shared" si="2"/>
        <v>3.8167938931297711</v>
      </c>
    </row>
    <row r="31" spans="1:5" x14ac:dyDescent="0.3">
      <c r="A31" s="12">
        <f t="shared" si="3"/>
        <v>8</v>
      </c>
      <c r="B31" s="12" t="s">
        <v>850</v>
      </c>
      <c r="C31" s="8">
        <f>COUNTIF(список!$C$2:$C$399,Анализ!B31)</f>
        <v>1</v>
      </c>
      <c r="D31" s="9">
        <f t="shared" si="2"/>
        <v>0.2544529262086514</v>
      </c>
    </row>
    <row r="32" spans="1:5" x14ac:dyDescent="0.3">
      <c r="A32" s="12">
        <f t="shared" si="3"/>
        <v>9</v>
      </c>
      <c r="B32" s="17" t="s">
        <v>195</v>
      </c>
      <c r="C32" s="8">
        <f>COUNTIF(список!$C$2:$C$399,Анализ!B32)</f>
        <v>4</v>
      </c>
      <c r="D32" s="9">
        <f t="shared" si="2"/>
        <v>1.0178117048346056</v>
      </c>
      <c r="E32" s="18" t="s">
        <v>1061</v>
      </c>
    </row>
    <row r="33" spans="1:5" x14ac:dyDescent="0.3">
      <c r="A33" s="12">
        <f t="shared" si="3"/>
        <v>10</v>
      </c>
      <c r="B33" s="12" t="s">
        <v>1034</v>
      </c>
      <c r="C33" s="8">
        <f>COUNTIF(список!$C$2:$C$399,Анализ!B33)</f>
        <v>9</v>
      </c>
      <c r="D33" s="9">
        <f t="shared" si="2"/>
        <v>2.2900763358778624</v>
      </c>
    </row>
    <row r="34" spans="1:5" x14ac:dyDescent="0.3">
      <c r="A34" s="12">
        <f t="shared" si="3"/>
        <v>11</v>
      </c>
      <c r="B34" s="12" t="s">
        <v>84</v>
      </c>
      <c r="C34" s="8">
        <f>COUNTIF(список!$C$2:$C$399,Анализ!B34)</f>
        <v>18</v>
      </c>
      <c r="D34" s="9">
        <f t="shared" si="2"/>
        <v>4.5801526717557248</v>
      </c>
    </row>
    <row r="35" spans="1:5" x14ac:dyDescent="0.3">
      <c r="A35" s="12">
        <f t="shared" si="3"/>
        <v>12</v>
      </c>
      <c r="B35" s="12" t="s">
        <v>6</v>
      </c>
      <c r="C35" s="8">
        <f>COUNTIF(список!$C$2:$C$399,Анализ!B35)</f>
        <v>76</v>
      </c>
      <c r="D35" s="9">
        <f t="shared" si="2"/>
        <v>19.338422391857506</v>
      </c>
    </row>
    <row r="36" spans="1:5" x14ac:dyDescent="0.3">
      <c r="A36" s="12">
        <f t="shared" si="3"/>
        <v>13</v>
      </c>
      <c r="B36" s="17" t="s">
        <v>303</v>
      </c>
      <c r="C36" s="8">
        <f>COUNTIF(список!$C$2:$C$399,Анализ!B36)</f>
        <v>3</v>
      </c>
      <c r="D36" s="9">
        <f t="shared" si="2"/>
        <v>0.76335877862595414</v>
      </c>
      <c r="E36" s="18" t="s">
        <v>1061</v>
      </c>
    </row>
    <row r="37" spans="1:5" x14ac:dyDescent="0.3">
      <c r="A37" s="12">
        <f t="shared" si="3"/>
        <v>14</v>
      </c>
      <c r="B37" s="12" t="s">
        <v>399</v>
      </c>
      <c r="C37" s="8">
        <f>COUNTIF(список!$C$2:$C$399,Анализ!B37)</f>
        <v>8</v>
      </c>
      <c r="D37" s="9">
        <f t="shared" si="2"/>
        <v>2.0356234096692112</v>
      </c>
    </row>
    <row r="38" spans="1:5" x14ac:dyDescent="0.3">
      <c r="A38" s="12">
        <f t="shared" si="3"/>
        <v>15</v>
      </c>
      <c r="B38" s="17" t="s">
        <v>7</v>
      </c>
      <c r="C38" s="8">
        <f>COUNTIF(список!$C$2:$C$399,Анализ!B38)</f>
        <v>10</v>
      </c>
      <c r="D38" s="9">
        <f t="shared" si="2"/>
        <v>2.5445292620865136</v>
      </c>
      <c r="E38" s="18" t="s">
        <v>1061</v>
      </c>
    </row>
    <row r="39" spans="1:5" x14ac:dyDescent="0.3">
      <c r="A39" s="12">
        <f t="shared" si="3"/>
        <v>16</v>
      </c>
      <c r="B39" s="12" t="s">
        <v>278</v>
      </c>
      <c r="C39" s="8">
        <f>COUNTIF(список!$C$2:$C$399,Анализ!B39)</f>
        <v>19</v>
      </c>
      <c r="D39" s="9">
        <f t="shared" si="2"/>
        <v>4.8346055979643765</v>
      </c>
    </row>
    <row r="40" spans="1:5" x14ac:dyDescent="0.3">
      <c r="A40" s="12">
        <f t="shared" si="3"/>
        <v>17</v>
      </c>
      <c r="B40" s="12" t="s">
        <v>283</v>
      </c>
      <c r="C40" s="8">
        <f>COUNTIF(список!$C$2:$C$399,Анализ!B40)</f>
        <v>21</v>
      </c>
      <c r="D40" s="9">
        <f t="shared" si="2"/>
        <v>5.343511450381679</v>
      </c>
    </row>
    <row r="41" spans="1:5" x14ac:dyDescent="0.3">
      <c r="A41" s="12">
        <f t="shared" si="3"/>
        <v>18</v>
      </c>
      <c r="B41" s="12" t="s">
        <v>156</v>
      </c>
      <c r="C41" s="8">
        <f>COUNTIF(список!$C$2:$C$399,Анализ!B41)</f>
        <v>35</v>
      </c>
      <c r="D41" s="9">
        <f t="shared" si="2"/>
        <v>8.9058524173027998</v>
      </c>
    </row>
    <row r="42" spans="1:5" x14ac:dyDescent="0.3">
      <c r="A42" s="12">
        <f t="shared" si="3"/>
        <v>19</v>
      </c>
      <c r="B42" s="12" t="s">
        <v>703</v>
      </c>
      <c r="C42" s="8">
        <f>COUNTIF(список!$C$2:$C$399,Анализ!B42)</f>
        <v>4</v>
      </c>
      <c r="D42" s="9">
        <f t="shared" si="2"/>
        <v>1.0178117048346056</v>
      </c>
    </row>
    <row r="43" spans="1:5" x14ac:dyDescent="0.3">
      <c r="A43" s="12">
        <f t="shared" si="3"/>
        <v>20</v>
      </c>
      <c r="B43" s="12" t="s">
        <v>126</v>
      </c>
      <c r="C43" s="8">
        <f>COUNTIF(список!$C$2:$C$399,Анализ!B43)</f>
        <v>3</v>
      </c>
      <c r="D43" s="9">
        <f t="shared" si="2"/>
        <v>0.76335877862595414</v>
      </c>
    </row>
    <row r="44" spans="1:5" x14ac:dyDescent="0.3">
      <c r="A44" s="12">
        <f t="shared" si="3"/>
        <v>21</v>
      </c>
      <c r="B44" s="12" t="s">
        <v>110</v>
      </c>
      <c r="C44" s="8">
        <f>COUNTIF(список!$C$2:$C$399,Анализ!B44)</f>
        <v>8</v>
      </c>
      <c r="D44" s="9">
        <f t="shared" si="2"/>
        <v>2.0356234096692112</v>
      </c>
    </row>
    <row r="45" spans="1:5" x14ac:dyDescent="0.3">
      <c r="A45" s="12">
        <f t="shared" si="3"/>
        <v>22</v>
      </c>
      <c r="B45" s="12" t="s">
        <v>59</v>
      </c>
      <c r="C45" s="8">
        <f>COUNTIF(список!$C$2:$C$399,Анализ!B45)</f>
        <v>28</v>
      </c>
      <c r="D45" s="9">
        <f t="shared" si="2"/>
        <v>7.1246819338422389</v>
      </c>
    </row>
    <row r="46" spans="1:5" x14ac:dyDescent="0.3">
      <c r="A46" s="12">
        <f t="shared" si="3"/>
        <v>23</v>
      </c>
      <c r="B46" s="12" t="s">
        <v>74</v>
      </c>
      <c r="C46" s="8">
        <f>COUNTIF(список!$C$2:$C$399,Анализ!B46)</f>
        <v>6</v>
      </c>
      <c r="D46" s="9">
        <f t="shared" si="2"/>
        <v>1.5267175572519083</v>
      </c>
    </row>
    <row r="47" spans="1:5" x14ac:dyDescent="0.3">
      <c r="A47" s="12">
        <f t="shared" si="3"/>
        <v>24</v>
      </c>
      <c r="B47" s="12" t="s">
        <v>591</v>
      </c>
      <c r="C47" s="8">
        <f>COUNTIF(список!$C$2:$C$399,Анализ!B47)</f>
        <v>7</v>
      </c>
      <c r="D47" s="9">
        <f t="shared" si="2"/>
        <v>1.7811704834605597</v>
      </c>
    </row>
    <row r="48" spans="1:5" x14ac:dyDescent="0.3">
      <c r="A48" s="12">
        <f t="shared" si="3"/>
        <v>25</v>
      </c>
      <c r="B48" s="15" t="s">
        <v>720</v>
      </c>
      <c r="C48" s="8">
        <f>COUNTIF(список!$C$2:$C$399,Анализ!B48)</f>
        <v>3</v>
      </c>
      <c r="D48" s="9">
        <f t="shared" ref="D48:D49" si="4">C48/$C$59*100</f>
        <v>0.76335877862595414</v>
      </c>
    </row>
    <row r="49" spans="1:5" x14ac:dyDescent="0.3">
      <c r="A49" s="12">
        <f t="shared" si="3"/>
        <v>26</v>
      </c>
      <c r="B49" s="15" t="s">
        <v>632</v>
      </c>
      <c r="C49" s="8">
        <f>COUNTIF(список!$C$2:$C$399,Анализ!B49)</f>
        <v>2</v>
      </c>
      <c r="D49" s="9">
        <f t="shared" si="4"/>
        <v>0.5089058524173028</v>
      </c>
    </row>
    <row r="50" spans="1:5" x14ac:dyDescent="0.3">
      <c r="A50" s="12">
        <f t="shared" si="3"/>
        <v>27</v>
      </c>
      <c r="B50" s="12" t="s">
        <v>249</v>
      </c>
      <c r="C50" s="8">
        <f>COUNTIF(список!$C$2:$C$399,Анализ!B50)</f>
        <v>3</v>
      </c>
      <c r="D50" s="9">
        <f t="shared" ref="D50:D58" si="5">C50/$C$59*100</f>
        <v>0.76335877862595414</v>
      </c>
    </row>
    <row r="51" spans="1:5" x14ac:dyDescent="0.3">
      <c r="A51" s="12">
        <f t="shared" si="3"/>
        <v>28</v>
      </c>
      <c r="B51" s="12" t="s">
        <v>164</v>
      </c>
      <c r="C51" s="8">
        <f>COUNTIF(список!$C$2:$C$399,Анализ!B51)</f>
        <v>12</v>
      </c>
      <c r="D51" s="9">
        <f t="shared" si="5"/>
        <v>3.0534351145038165</v>
      </c>
    </row>
    <row r="52" spans="1:5" x14ac:dyDescent="0.3">
      <c r="A52" s="12">
        <f t="shared" si="3"/>
        <v>29</v>
      </c>
      <c r="B52" s="12" t="s">
        <v>428</v>
      </c>
      <c r="C52" s="8">
        <f>COUNTIF(список!$C$2:$C$399,Анализ!B52)</f>
        <v>4</v>
      </c>
      <c r="D52" s="9">
        <f t="shared" si="5"/>
        <v>1.0178117048346056</v>
      </c>
    </row>
    <row r="53" spans="1:5" x14ac:dyDescent="0.3">
      <c r="A53" s="12">
        <f t="shared" si="3"/>
        <v>30</v>
      </c>
      <c r="B53" s="12" t="s">
        <v>103</v>
      </c>
      <c r="C53" s="8">
        <f>COUNTIF(список!$C$2:$C$399,Анализ!B53)</f>
        <v>15</v>
      </c>
      <c r="D53" s="9">
        <f t="shared" si="5"/>
        <v>3.8167938931297711</v>
      </c>
    </row>
    <row r="54" spans="1:5" x14ac:dyDescent="0.3">
      <c r="A54" s="12">
        <f t="shared" si="3"/>
        <v>31</v>
      </c>
      <c r="B54" s="12" t="s">
        <v>5</v>
      </c>
      <c r="C54" s="8">
        <f>COUNTIF(список!$C$2:$C$399,Анализ!B54)</f>
        <v>25</v>
      </c>
      <c r="D54" s="9">
        <f t="shared" si="5"/>
        <v>6.3613231552162848</v>
      </c>
    </row>
    <row r="55" spans="1:5" x14ac:dyDescent="0.3">
      <c r="A55" s="12">
        <f t="shared" si="3"/>
        <v>32</v>
      </c>
      <c r="B55" s="12" t="s">
        <v>881</v>
      </c>
      <c r="C55" s="8">
        <f>COUNTIF(список!$C$2:$C$399,Анализ!B55)</f>
        <v>9</v>
      </c>
      <c r="D55" s="9">
        <f t="shared" ref="D55" si="6">C55/$C$59*100</f>
        <v>2.2900763358778624</v>
      </c>
    </row>
    <row r="56" spans="1:5" x14ac:dyDescent="0.3">
      <c r="A56" s="12">
        <f t="shared" si="3"/>
        <v>33</v>
      </c>
      <c r="B56" s="12" t="s">
        <v>964</v>
      </c>
      <c r="C56" s="8">
        <f>COUNTIF(список!$C$2:$C$399,Анализ!B56)</f>
        <v>5</v>
      </c>
      <c r="D56" s="9">
        <f t="shared" ref="D56" si="7">C56/$C$59*100</f>
        <v>1.2722646310432568</v>
      </c>
    </row>
    <row r="57" spans="1:5" x14ac:dyDescent="0.3">
      <c r="A57" s="12">
        <f t="shared" si="3"/>
        <v>34</v>
      </c>
      <c r="B57" s="12" t="s">
        <v>236</v>
      </c>
      <c r="C57" s="8">
        <f>COUNTIF(список!$C$2:$C$399,Анализ!B57)</f>
        <v>2</v>
      </c>
      <c r="D57" s="9">
        <f t="shared" si="5"/>
        <v>0.5089058524173028</v>
      </c>
    </row>
    <row r="58" spans="1:5" x14ac:dyDescent="0.3">
      <c r="A58" s="12">
        <f t="shared" si="3"/>
        <v>35</v>
      </c>
      <c r="B58" s="17" t="s">
        <v>584</v>
      </c>
      <c r="C58" s="8">
        <f>COUNTIF(список!$C$2:$C$399,Анализ!B58)</f>
        <v>2</v>
      </c>
      <c r="D58" s="9">
        <f t="shared" si="5"/>
        <v>0.5089058524173028</v>
      </c>
      <c r="E58" s="18" t="s">
        <v>1061</v>
      </c>
    </row>
    <row r="59" spans="1:5" x14ac:dyDescent="0.3">
      <c r="C59" s="14">
        <f>SUM(C24:C58)</f>
        <v>393</v>
      </c>
    </row>
  </sheetData>
  <sortState ref="B2:B28">
    <sortCondition ref="B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список</vt:lpstr>
      <vt:lpstr>Анализ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Саинов Михаил Петрович</dc:creator>
  <cp:lastModifiedBy>Admin</cp:lastModifiedBy>
  <dcterms:created xsi:type="dcterms:W3CDTF">2017-12-18T11:07:03Z</dcterms:created>
  <dcterms:modified xsi:type="dcterms:W3CDTF">2019-05-30T14:57:47Z</dcterms:modified>
</cp:coreProperties>
</file>